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บริหาร พค 61" sheetId="8" r:id="rId1"/>
    <sheet name="บริหาร1พค61" sheetId="9" r:id="rId2"/>
    <sheet name="ข้อมูล" sheetId="10" r:id="rId3"/>
    <sheet name="กราฟเส้น" sheetId="11" r:id="rId4"/>
    <sheet name="พค61" sheetId="6" r:id="rId5"/>
    <sheet name="คงเหลือ พค 61" sheetId="7" r:id="rId6"/>
    <sheet name="Sheet1" sheetId="1" r:id="rId7"/>
    <sheet name="Sheet2" sheetId="2" r:id="rId8"/>
    <sheet name="Sheet3" sheetId="3" r:id="rId9"/>
  </sheets>
  <definedNames>
    <definedName name="_xlnm.Print_Area" localSheetId="2">ข้อมูล!$AQ$1:$AW$4</definedName>
  </definedNames>
  <calcPr calcId="144525"/>
</workbook>
</file>

<file path=xl/calcChain.xml><?xml version="1.0" encoding="utf-8"?>
<calcChain xmlns="http://schemas.openxmlformats.org/spreadsheetml/2006/main">
  <c r="D25" i="8" l="1"/>
  <c r="D23" i="8"/>
  <c r="G25" i="8" l="1"/>
  <c r="D19" i="8"/>
  <c r="O4" i="10" l="1"/>
  <c r="P4" i="10" s="1"/>
  <c r="Q4" i="10" s="1"/>
  <c r="R4" i="10" s="1"/>
  <c r="S4" i="10" s="1"/>
  <c r="M3" i="10"/>
  <c r="M2" i="10"/>
  <c r="M19" i="9"/>
  <c r="L19" i="9"/>
  <c r="K19" i="9"/>
  <c r="J19" i="9"/>
  <c r="I19" i="9"/>
  <c r="AK3" i="10" s="1"/>
  <c r="H19" i="9"/>
  <c r="AJ3" i="10" s="1"/>
  <c r="G19" i="9"/>
  <c r="AI3" i="10" s="1"/>
  <c r="F19" i="9"/>
  <c r="AH3" i="10" s="1"/>
  <c r="E19" i="9"/>
  <c r="AG3" i="10" s="1"/>
  <c r="D19" i="9"/>
  <c r="AF3" i="10" s="1"/>
  <c r="C19" i="9"/>
  <c r="AE3" i="10" s="1"/>
  <c r="B19" i="9"/>
  <c r="AD3" i="10" s="1"/>
  <c r="N18" i="9"/>
  <c r="N17" i="9"/>
  <c r="N16" i="9"/>
  <c r="N15" i="9"/>
  <c r="N14" i="9"/>
  <c r="N13" i="9"/>
  <c r="N12" i="9"/>
  <c r="N11" i="9"/>
  <c r="M9" i="9"/>
  <c r="M20" i="9" s="1"/>
  <c r="L9" i="9"/>
  <c r="L20" i="9" s="1"/>
  <c r="K9" i="9"/>
  <c r="K20" i="9" s="1"/>
  <c r="J9" i="9"/>
  <c r="J20" i="9" s="1"/>
  <c r="I9" i="9"/>
  <c r="AK2" i="10" s="1"/>
  <c r="H9" i="9"/>
  <c r="AJ2" i="10" s="1"/>
  <c r="G9" i="9"/>
  <c r="AI2" i="10" s="1"/>
  <c r="N8" i="9"/>
  <c r="N7" i="9"/>
  <c r="N6" i="9"/>
  <c r="F5" i="9"/>
  <c r="F9" i="9" s="1"/>
  <c r="E5" i="9"/>
  <c r="E9" i="9" s="1"/>
  <c r="D5" i="9"/>
  <c r="D9" i="9" s="1"/>
  <c r="C5" i="9"/>
  <c r="C9" i="9" s="1"/>
  <c r="B5" i="9"/>
  <c r="B9" i="9" s="1"/>
  <c r="D21" i="8"/>
  <c r="D20" i="8"/>
  <c r="D16" i="8"/>
  <c r="B16" i="8"/>
  <c r="F19" i="7"/>
  <c r="E12" i="7"/>
  <c r="E6" i="7"/>
  <c r="F14" i="7" s="1"/>
  <c r="F35" i="7" s="1"/>
  <c r="F37" i="7" s="1"/>
  <c r="N24" i="6"/>
  <c r="I22" i="6"/>
  <c r="H22" i="6"/>
  <c r="G22" i="6"/>
  <c r="F22" i="6"/>
  <c r="E22" i="6"/>
  <c r="D22" i="6"/>
  <c r="C22" i="6"/>
  <c r="B22" i="6"/>
  <c r="N21" i="6"/>
  <c r="N20" i="6"/>
  <c r="N19" i="6"/>
  <c r="N18" i="6"/>
  <c r="N17" i="6"/>
  <c r="N16" i="6"/>
  <c r="N15" i="6"/>
  <c r="N14" i="6"/>
  <c r="N22" i="6" s="1"/>
  <c r="N11" i="6"/>
  <c r="N10" i="6"/>
  <c r="N9" i="6"/>
  <c r="I8" i="6"/>
  <c r="I12" i="6" s="1"/>
  <c r="I23" i="6" s="1"/>
  <c r="H8" i="6"/>
  <c r="H12" i="6" s="1"/>
  <c r="H23" i="6" s="1"/>
  <c r="G8" i="6"/>
  <c r="G12" i="6" s="1"/>
  <c r="G23" i="6" s="1"/>
  <c r="F8" i="6"/>
  <c r="F12" i="6" s="1"/>
  <c r="F23" i="6" s="1"/>
  <c r="E8" i="6"/>
  <c r="E12" i="6" s="1"/>
  <c r="E23" i="6" s="1"/>
  <c r="D8" i="6"/>
  <c r="D12" i="6" s="1"/>
  <c r="D23" i="6" s="1"/>
  <c r="C8" i="6"/>
  <c r="C12" i="6" s="1"/>
  <c r="C23" i="6" s="1"/>
  <c r="B8" i="6"/>
  <c r="B12" i="6" s="1"/>
  <c r="B23" i="6" s="1"/>
  <c r="B25" i="6" s="1"/>
  <c r="C24" i="6" s="1"/>
  <c r="C25" i="6" l="1"/>
  <c r="D24" i="6" s="1"/>
  <c r="N19" i="9"/>
  <c r="AF2" i="10"/>
  <c r="D20" i="9"/>
  <c r="AD2" i="10"/>
  <c r="B20" i="9"/>
  <c r="B22" i="9" s="1"/>
  <c r="B27" i="6" s="1"/>
  <c r="B29" i="6" s="1"/>
  <c r="AH2" i="10"/>
  <c r="F20" i="9"/>
  <c r="AE2" i="10"/>
  <c r="C20" i="9"/>
  <c r="AG2" i="10"/>
  <c r="E20" i="9"/>
  <c r="N5" i="9"/>
  <c r="N9" i="9" s="1"/>
  <c r="N20" i="9" s="1"/>
  <c r="N22" i="9" s="1"/>
  <c r="H20" i="9"/>
  <c r="G20" i="9"/>
  <c r="I20" i="9"/>
  <c r="E25" i="6"/>
  <c r="F24" i="6" s="1"/>
  <c r="D25" i="6"/>
  <c r="E24" i="6" s="1"/>
  <c r="F25" i="6"/>
  <c r="G24" i="6" s="1"/>
  <c r="G25" i="6" s="1"/>
  <c r="H24" i="6" s="1"/>
  <c r="H25" i="6" s="1"/>
  <c r="I24" i="6" s="1"/>
  <c r="I25" i="6" s="1"/>
  <c r="N8" i="6"/>
  <c r="N12" i="6" s="1"/>
  <c r="N23" i="6" s="1"/>
  <c r="N25" i="6" s="1"/>
  <c r="C21" i="9" l="1"/>
  <c r="C22" i="9" s="1"/>
  <c r="C27" i="6" s="1"/>
  <c r="C29" i="6" s="1"/>
  <c r="AD4" i="10"/>
  <c r="AE4" i="10" l="1"/>
  <c r="D21" i="9"/>
  <c r="D22" i="9" s="1"/>
  <c r="D27" i="6" s="1"/>
  <c r="D29" i="6" s="1"/>
  <c r="E21" i="9" l="1"/>
  <c r="E22" i="9" s="1"/>
  <c r="E27" i="6" s="1"/>
  <c r="E29" i="6" s="1"/>
  <c r="AF4" i="10"/>
  <c r="AG4" i="10" l="1"/>
  <c r="F21" i="9"/>
  <c r="F22" i="9" s="1"/>
  <c r="F27" i="6" s="1"/>
  <c r="F29" i="6" s="1"/>
  <c r="G21" i="9" l="1"/>
  <c r="G22" i="9" s="1"/>
  <c r="G27" i="6" s="1"/>
  <c r="G29" i="6" s="1"/>
  <c r="AH4" i="10"/>
  <c r="AI4" i="10" l="1"/>
  <c r="H21" i="9"/>
  <c r="H22" i="9" s="1"/>
  <c r="H27" i="6" s="1"/>
  <c r="H29" i="6" s="1"/>
  <c r="I21" i="9" l="1"/>
  <c r="I22" i="9" s="1"/>
  <c r="I27" i="6" s="1"/>
  <c r="I29" i="6" s="1"/>
  <c r="AJ4" i="10"/>
  <c r="AK4" i="10" l="1"/>
  <c r="J21" i="9"/>
  <c r="J22" i="9" s="1"/>
  <c r="K21" i="9" l="1"/>
  <c r="K22" i="9" s="1"/>
  <c r="J27" i="6"/>
  <c r="L21" i="9" l="1"/>
  <c r="L22" i="9" s="1"/>
  <c r="K27" i="6"/>
  <c r="M21" i="9" l="1"/>
  <c r="M22" i="9" s="1"/>
  <c r="M27" i="6" s="1"/>
  <c r="L27" i="6"/>
</calcChain>
</file>

<file path=xl/sharedStrings.xml><?xml version="1.0" encoding="utf-8"?>
<sst xmlns="http://schemas.openxmlformats.org/spreadsheetml/2006/main" count="216" uniqueCount="146">
  <si>
    <t>โรงพยาบาลมะเร็งสุราษฎร์ธานี</t>
  </si>
  <si>
    <t xml:space="preserve">รายงานการรับ - จ่าย เงินบำรุง </t>
  </si>
  <si>
    <t>รายการ</t>
  </si>
  <si>
    <t>ตค 60</t>
  </si>
  <si>
    <t>พย 60</t>
  </si>
  <si>
    <t>ธค 60</t>
  </si>
  <si>
    <t>มค 61</t>
  </si>
  <si>
    <t>กพ 61</t>
  </si>
  <si>
    <t>มีค 61</t>
  </si>
  <si>
    <t>เมย 61</t>
  </si>
  <si>
    <t>พค 61</t>
  </si>
  <si>
    <t>มิย 61</t>
  </si>
  <si>
    <t>กค 61</t>
  </si>
  <si>
    <t>สค 61</t>
  </si>
  <si>
    <t>กย 61</t>
  </si>
  <si>
    <t>รวมตั้งแต่ต้นปี</t>
  </si>
  <si>
    <t>(บาท)</t>
  </si>
  <si>
    <t>เงินรายรับ</t>
  </si>
  <si>
    <t>รายรับค่ารักษาพยาบาล</t>
  </si>
  <si>
    <t>ค่าปรับ</t>
  </si>
  <si>
    <t>ดอกเบี้ย</t>
  </si>
  <si>
    <t>อื่น ๆ</t>
  </si>
  <si>
    <t>รวมรายรับ</t>
  </si>
  <si>
    <t>เงินรายจ่าย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</si>
  <si>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</si>
  <si>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</si>
  <si>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</si>
  <si>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</si>
  <si>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</si>
  <si>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</si>
  <si>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</si>
  <si>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</si>
  <si>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>รวมรายจ่าย</t>
  </si>
  <si>
    <t>รายรับ สูงต่ำ (ต่ำกว่า) รายจ่าย</t>
  </si>
  <si>
    <r>
      <rPr>
        <b/>
        <u/>
        <sz val="16"/>
        <rFont val="TH SarabunPSK"/>
        <family val="2"/>
      </rPr>
      <t>บวก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   เงินบำรุงคงเหลือมาจากเดือนก่อน</t>
    </r>
  </si>
  <si>
    <t>เงินบำรุงคงเหลือยกไป</t>
  </si>
  <si>
    <t>รายงานเงินบำรุงคงเหลือ</t>
  </si>
  <si>
    <t>สินทรัพย์</t>
  </si>
  <si>
    <t>เงินสด</t>
  </si>
  <si>
    <t>เงินฝากสำนักงานคลังจังหวัดสุราษฎร์ธานี</t>
  </si>
  <si>
    <t>เงินฝากธนาคารไทยพาณิชย์</t>
  </si>
  <si>
    <t>เงินฝากธนาคารกรุงไทย</t>
  </si>
  <si>
    <t>ออมทรัพย์</t>
  </si>
  <si>
    <t>เงินฝากธนาคารเพื่อการเกษตรและสหกรณ์การเกษตร</t>
  </si>
  <si>
    <t xml:space="preserve">เงินฝากธนาคารกรุงเทพ </t>
  </si>
  <si>
    <t>กระแสรายวัน</t>
  </si>
  <si>
    <t>ลูกหนี้เงินยืม</t>
  </si>
  <si>
    <t>หนี้สิน</t>
  </si>
  <si>
    <t>เงินรับฝากและเงินประกัน</t>
  </si>
  <si>
    <t xml:space="preserve"> - เงินมัดจำประกันสัญญา</t>
  </si>
  <si>
    <t xml:space="preserve"> - เงินรับฝากอื่น</t>
  </si>
  <si>
    <t xml:space="preserve"> - </t>
  </si>
  <si>
    <t xml:space="preserve"> - ภาษีหัก ณ ที่จ่าย</t>
  </si>
  <si>
    <t xml:space="preserve"> - ค้างจ่ายค่าจ้างชั่วคราวรายวัน</t>
  </si>
  <si>
    <t xml:space="preserve"> - ค้างจ่ายค่าตอบแทนแพทย์ที่ปรึกษา</t>
  </si>
  <si>
    <t xml:space="preserve"> - เบิกเงินบำรุงคืนเงินทดรองราชการ</t>
  </si>
  <si>
    <t xml:space="preserve"> - ค่าลงทะเบียน</t>
  </si>
  <si>
    <t xml:space="preserve"> - ใบสำคัญค้างจ่าย</t>
  </si>
  <si>
    <t xml:space="preserve"> - เงินรับฝากอื่น (บริษัท วิภาวดีการแพทย์)</t>
  </si>
  <si>
    <t xml:space="preserve"> - ค่าสาธารณูปโภคค้างจ่าย</t>
  </si>
  <si>
    <t xml:space="preserve"> - รายได้ค่าบริการรับล่วงหน้า</t>
  </si>
  <si>
    <t xml:space="preserve"> - เงินรับฝากอื่น (บริษัท ไบร์ทเนสเอกซเรย์)</t>
  </si>
  <si>
    <t xml:space="preserve"> - เบิกเกินส่งคืนรอนำส่งคลัง</t>
  </si>
  <si>
    <t xml:space="preserve"> - เงินรับฝากอื่น (บริษัท เมดิเซีย)</t>
  </si>
  <si>
    <t xml:space="preserve"> - รายได้รอการตรวจสอบ</t>
  </si>
  <si>
    <t>เงินบำรุงคงเหลือ</t>
  </si>
  <si>
    <r>
      <t>หัก</t>
    </r>
    <r>
      <rPr>
        <sz val="18"/>
        <rFont val="TH SarabunPSK"/>
        <family val="2"/>
      </rPr>
      <t xml:space="preserve">  ภาระผูกพัน  ตาม PO คงค้าง</t>
    </r>
  </si>
  <si>
    <t>คงเหลือ</t>
  </si>
  <si>
    <t>ประจำเดือน  พฤษภาคม  2561</t>
  </si>
  <si>
    <t>ณ วันที่  31  พฤษภาคม  2561</t>
  </si>
  <si>
    <t>งบดุล</t>
  </si>
  <si>
    <t xml:space="preserve"> (บาท)</t>
  </si>
  <si>
    <t>เงินมัดจำประกันสัญญา</t>
  </si>
  <si>
    <t>เงินฝากคลัง</t>
  </si>
  <si>
    <t>เงินรับฝากอื่น</t>
  </si>
  <si>
    <t>เงินฝากธนาคาร ธกส</t>
  </si>
  <si>
    <t>เงินฝากธนาคารกรุงเทพ (ออมทรัพย์)</t>
  </si>
  <si>
    <t>เงินฝากธนาคารกรุงเทพ (กระแส)</t>
  </si>
  <si>
    <t>รวมสินทรัพย์</t>
  </si>
  <si>
    <t>รวมหนี้สินและทุน</t>
  </si>
  <si>
    <t>กันเงิน</t>
  </si>
  <si>
    <t>เจ้าหนี้ค้างจ่าย</t>
  </si>
  <si>
    <t>รวมเงินกัน</t>
  </si>
  <si>
    <t>คงเหลือบำรุงคงเหลือที่นำไปใช้ได้</t>
  </si>
  <si>
    <t>(นางเสาวนิตย์  วงศ์ศรี)</t>
  </si>
  <si>
    <t>นักวิชาการเงินและบัญชีชำนาญการ</t>
  </si>
  <si>
    <t xml:space="preserve">  ตุลาคม ๒๕๖๐</t>
  </si>
  <si>
    <t xml:space="preserve">  พฤศจิกายน ๒๕๖๐</t>
  </si>
  <si>
    <t xml:space="preserve">  ธันวาคม ๒๕๖๐</t>
  </si>
  <si>
    <t xml:space="preserve">  มกราคม ๒๕๖๑</t>
  </si>
  <si>
    <t>กพ61</t>
  </si>
  <si>
    <t>มีค61</t>
  </si>
  <si>
    <r>
      <t xml:space="preserve">บวก </t>
    </r>
    <r>
      <rPr>
        <sz val="16"/>
        <rFont val="TH SarabunPSK"/>
        <family val="2"/>
      </rPr>
      <t xml:space="preserve">    เงินบำรุงคงเหลือมาจากเดือนก่อน</t>
    </r>
  </si>
  <si>
    <t>ตค 57</t>
  </si>
  <si>
    <t>พย 57</t>
  </si>
  <si>
    <t>ธค 57</t>
  </si>
  <si>
    <t>มค 58</t>
  </si>
  <si>
    <t>กพ 58</t>
  </si>
  <si>
    <t>มีค 58</t>
  </si>
  <si>
    <t>เมย 58</t>
  </si>
  <si>
    <t>พค 58</t>
  </si>
  <si>
    <t>มิย 58</t>
  </si>
  <si>
    <t>กค 58</t>
  </si>
  <si>
    <t>สค 58</t>
  </si>
  <si>
    <t>กย 58</t>
  </si>
  <si>
    <t>ตค 58</t>
  </si>
  <si>
    <t>พย 58</t>
  </si>
  <si>
    <t>ธค 58</t>
  </si>
  <si>
    <t>มค 59</t>
  </si>
  <si>
    <t>กพ59</t>
  </si>
  <si>
    <t>มีค 59</t>
  </si>
  <si>
    <t>เมย 59</t>
  </si>
  <si>
    <t>พค59</t>
  </si>
  <si>
    <t>มิย59</t>
  </si>
  <si>
    <t>กค59</t>
  </si>
  <si>
    <t>สค59</t>
  </si>
  <si>
    <t>กย59</t>
  </si>
  <si>
    <t>ตค59</t>
  </si>
  <si>
    <t>พย59</t>
  </si>
  <si>
    <t>ธค59</t>
  </si>
  <si>
    <t>มค60</t>
  </si>
  <si>
    <t>กพ60</t>
  </si>
  <si>
    <t>มีค60</t>
  </si>
  <si>
    <t>เมย60</t>
  </si>
  <si>
    <t>พค60</t>
  </si>
  <si>
    <t>มิย60</t>
  </si>
  <si>
    <t>กค60</t>
  </si>
  <si>
    <t>สค60</t>
  </si>
  <si>
    <t>กย60</t>
  </si>
  <si>
    <t>ตค60</t>
  </si>
  <si>
    <t>พย60</t>
  </si>
  <si>
    <t>ธค60</t>
  </si>
  <si>
    <t>มค61</t>
  </si>
  <si>
    <t>รายรับ</t>
  </si>
  <si>
    <t>รายได้</t>
  </si>
  <si>
    <t>รายจ่าย</t>
  </si>
  <si>
    <t>ค่าใช้จ่าย</t>
  </si>
  <si>
    <t>เงินบำรุงคงเหลือ พค 61</t>
  </si>
  <si>
    <t>เมย61</t>
  </si>
  <si>
    <t>พค61</t>
  </si>
  <si>
    <t>มิย</t>
  </si>
  <si>
    <t>กค61</t>
  </si>
  <si>
    <t>สค61</t>
  </si>
  <si>
    <t>กย61</t>
  </si>
  <si>
    <t>รายงานการรับ – จ่าย ประจำเดือน  พฤษภาคม   ๒๕๖๑</t>
  </si>
  <si>
    <t>ณ วันที่  30  พฤษภาคม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</si>
</sst>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#,##0.000000000"/>
  </numFmts>
  <fonts count="2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sz val="20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i/>
      <sz val="16"/>
      <name val="TH SarabunPSK"/>
      <family val="2"/>
    </font>
    <font>
      <i/>
      <sz val="10"/>
      <name val="TH SarabunPSK"/>
      <family val="2"/>
    </font>
    <font>
      <i/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i/>
      <sz val="18"/>
      <name val="TH SarabunPSK"/>
      <family val="2"/>
    </font>
    <font>
      <b/>
      <sz val="20"/>
      <name val="TH SarabunPSK"/>
      <family val="2"/>
    </font>
    <font>
      <b/>
      <u/>
      <sz val="18"/>
      <name val="TH SarabunPSK"/>
      <family val="2"/>
    </font>
    <font>
      <sz val="18"/>
      <color theme="1"/>
      <name val="TH SarabunPSK"/>
      <family val="2"/>
    </font>
    <font>
      <sz val="10"/>
      <name val="Arial"/>
    </font>
    <font>
      <sz val="1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187" fontId="19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2" applyFont="1" applyBorder="1"/>
    <xf numFmtId="0" fontId="5" fillId="0" borderId="0" xfId="2" applyFont="1" applyBorder="1"/>
    <xf numFmtId="0" fontId="6" fillId="0" borderId="0" xfId="2" applyFont="1" applyBorder="1" applyAlignment="1">
      <alignment shrinkToFit="1"/>
    </xf>
    <xf numFmtId="0" fontId="6" fillId="0" borderId="0" xfId="2" applyFont="1" applyBorder="1"/>
    <xf numFmtId="0" fontId="7" fillId="0" borderId="0" xfId="2" applyFont="1" applyBorder="1"/>
    <xf numFmtId="0" fontId="8" fillId="0" borderId="1" xfId="2" applyFont="1" applyBorder="1" applyAlignment="1">
      <alignment horizontal="center" vertical="top" shrinkToFit="1"/>
    </xf>
    <xf numFmtId="74" fontId="8" fillId="0" borderId="2" xfId="2" applyNumberFormat="1" applyFont="1" applyBorder="1" applyAlignment="1">
      <alignment horizontal="center" vertical="top" shrinkToFit="1"/>
    </xf>
    <xf numFmtId="0" fontId="8" fillId="0" borderId="2" xfId="2" applyFont="1" applyBorder="1" applyAlignment="1">
      <alignment horizontal="center" vertical="top" shrinkToFit="1"/>
    </xf>
    <xf numFmtId="0" fontId="9" fillId="0" borderId="0" xfId="2" applyFont="1" applyBorder="1" applyAlignment="1">
      <alignment shrinkToFit="1"/>
    </xf>
    <xf numFmtId="0" fontId="8" fillId="0" borderId="3" xfId="2" applyFont="1" applyBorder="1" applyAlignment="1">
      <alignment horizontal="center" vertical="top" shrinkToFit="1"/>
    </xf>
    <xf numFmtId="74" fontId="8" fillId="0" borderId="3" xfId="2" applyNumberFormat="1" applyFont="1" applyBorder="1" applyAlignment="1">
      <alignment horizontal="center" vertical="top" shrinkToFit="1"/>
    </xf>
    <xf numFmtId="0" fontId="8" fillId="0" borderId="4" xfId="2" applyFont="1" applyBorder="1" applyAlignment="1">
      <alignment vertical="top" wrapText="1"/>
    </xf>
    <xf numFmtId="0" fontId="7" fillId="0" borderId="5" xfId="2" applyFont="1" applyBorder="1" applyAlignment="1">
      <alignment vertical="top" shrinkToFit="1"/>
    </xf>
    <xf numFmtId="59" fontId="7" fillId="0" borderId="5" xfId="2" applyNumberFormat="1" applyFont="1" applyBorder="1" applyAlignment="1">
      <alignment vertical="top" shrinkToFit="1"/>
    </xf>
    <xf numFmtId="0" fontId="7" fillId="0" borderId="4" xfId="2" applyFont="1" applyBorder="1" applyAlignment="1">
      <alignment vertical="top" wrapText="1"/>
    </xf>
    <xf numFmtId="4" fontId="7" fillId="0" borderId="6" xfId="2" applyNumberFormat="1" applyFont="1" applyBorder="1" applyAlignment="1">
      <alignment horizontal="right" vertical="top" shrinkToFit="1"/>
    </xf>
    <xf numFmtId="187" fontId="7" fillId="0" borderId="6" xfId="3" applyFont="1" applyBorder="1" applyAlignment="1">
      <alignment horizontal="right" vertical="top" shrinkToFit="1"/>
    </xf>
    <xf numFmtId="4" fontId="7" fillId="0" borderId="7" xfId="2" applyNumberFormat="1" applyFont="1" applyBorder="1" applyAlignment="1">
      <alignment horizontal="right" vertical="top" shrinkToFit="1"/>
    </xf>
    <xf numFmtId="0" fontId="10" fillId="0" borderId="4" xfId="2" applyFont="1" applyBorder="1" applyAlignment="1">
      <alignment horizontal="center" vertical="top" wrapText="1"/>
    </xf>
    <xf numFmtId="4" fontId="10" fillId="2" borderId="8" xfId="2" applyNumberFormat="1" applyFont="1" applyFill="1" applyBorder="1" applyAlignment="1">
      <alignment horizontal="right" vertical="top" shrinkToFit="1"/>
    </xf>
    <xf numFmtId="4" fontId="11" fillId="0" borderId="0" xfId="2" applyNumberFormat="1" applyFont="1" applyBorder="1"/>
    <xf numFmtId="0" fontId="12" fillId="0" borderId="0" xfId="2" applyFont="1" applyBorder="1"/>
    <xf numFmtId="0" fontId="11" fillId="0" borderId="0" xfId="2" applyFont="1" applyBorder="1"/>
    <xf numFmtId="0" fontId="7" fillId="0" borderId="5" xfId="2" applyFont="1" applyBorder="1" applyAlignment="1">
      <alignment horizontal="right" vertical="top" shrinkToFit="1"/>
    </xf>
    <xf numFmtId="4" fontId="6" fillId="0" borderId="0" xfId="2" applyNumberFormat="1" applyFont="1" applyBorder="1"/>
    <xf numFmtId="187" fontId="7" fillId="0" borderId="7" xfId="3" applyFont="1" applyBorder="1" applyAlignment="1">
      <alignment horizontal="right" vertical="top" shrinkToFit="1"/>
    </xf>
    <xf numFmtId="4" fontId="12" fillId="0" borderId="0" xfId="2" applyNumberFormat="1" applyFont="1" applyBorder="1"/>
    <xf numFmtId="0" fontId="13" fillId="0" borderId="4" xfId="2" applyFont="1" applyBorder="1" applyAlignment="1">
      <alignment horizontal="center" vertical="top" wrapText="1"/>
    </xf>
    <xf numFmtId="4" fontId="7" fillId="0" borderId="5" xfId="2" applyNumberFormat="1" applyFont="1" applyBorder="1" applyAlignment="1">
      <alignment horizontal="right" vertical="top" shrinkToFit="1"/>
    </xf>
    <xf numFmtId="0" fontId="13" fillId="0" borderId="4" xfId="2" applyFont="1" applyBorder="1" applyAlignment="1">
      <alignment vertical="top" wrapText="1"/>
    </xf>
    <xf numFmtId="187" fontId="9" fillId="0" borderId="7" xfId="3" applyFont="1" applyBorder="1" applyAlignment="1">
      <alignment shrinkToFit="1"/>
    </xf>
    <xf numFmtId="0" fontId="15" fillId="0" borderId="9" xfId="2" applyFont="1" applyBorder="1" applyAlignment="1">
      <alignment vertical="top" wrapText="1"/>
    </xf>
    <xf numFmtId="4" fontId="15" fillId="2" borderId="8" xfId="2" applyNumberFormat="1" applyFont="1" applyFill="1" applyBorder="1" applyAlignment="1">
      <alignment horizontal="right" vertical="top" shrinkToFit="1"/>
    </xf>
    <xf numFmtId="187" fontId="10" fillId="0" borderId="0" xfId="3" applyFont="1" applyBorder="1" applyAlignment="1">
      <alignment horizontal="right" vertical="top" wrapText="1"/>
    </xf>
    <xf numFmtId="0" fontId="9" fillId="0" borderId="0" xfId="12" applyFont="1"/>
    <xf numFmtId="0" fontId="9" fillId="0" borderId="0" xfId="12" applyFont="1" applyAlignment="1">
      <alignment horizontal="center"/>
    </xf>
    <xf numFmtId="0" fontId="9" fillId="0" borderId="0" xfId="12" applyFont="1" applyAlignment="1">
      <alignment horizontal="center" shrinkToFit="1"/>
    </xf>
    <xf numFmtId="43" fontId="9" fillId="0" borderId="0" xfId="1" applyFont="1" applyAlignment="1">
      <alignment horizontal="center" shrinkToFit="1"/>
    </xf>
    <xf numFmtId="0" fontId="9" fillId="0" borderId="0" xfId="12" applyFont="1" applyAlignment="1">
      <alignment shrinkToFit="1"/>
    </xf>
    <xf numFmtId="43" fontId="9" fillId="0" borderId="0" xfId="1" applyFont="1" applyAlignment="1">
      <alignment shrinkToFit="1"/>
    </xf>
    <xf numFmtId="187" fontId="9" fillId="0" borderId="0" xfId="7" applyFont="1"/>
    <xf numFmtId="187" fontId="9" fillId="0" borderId="0" xfId="7" applyFont="1" applyAlignment="1">
      <alignment shrinkToFit="1"/>
    </xf>
    <xf numFmtId="187" fontId="9" fillId="0" borderId="0" xfId="4" applyFont="1" applyAlignment="1">
      <alignment shrinkToFit="1"/>
    </xf>
    <xf numFmtId="187" fontId="9" fillId="0" borderId="0" xfId="12" applyNumberFormat="1" applyFont="1"/>
    <xf numFmtId="43" fontId="9" fillId="0" borderId="10" xfId="1" applyFont="1" applyBorder="1" applyAlignment="1">
      <alignment shrinkToFit="1"/>
    </xf>
    <xf numFmtId="187" fontId="9" fillId="0" borderId="0" xfId="12" applyNumberFormat="1" applyFont="1" applyAlignment="1">
      <alignment shrinkToFit="1"/>
    </xf>
    <xf numFmtId="187" fontId="9" fillId="0" borderId="0" xfId="7" applyFont="1" applyBorder="1"/>
    <xf numFmtId="187" fontId="9" fillId="0" borderId="10" xfId="7" applyFont="1" applyBorder="1"/>
    <xf numFmtId="0" fontId="9" fillId="0" borderId="0" xfId="12" applyFont="1" applyBorder="1"/>
    <xf numFmtId="187" fontId="9" fillId="0" borderId="0" xfId="7" applyFont="1" applyBorder="1" applyAlignment="1">
      <alignment shrinkToFit="1"/>
    </xf>
    <xf numFmtId="0" fontId="9" fillId="0" borderId="0" xfId="12" applyFont="1" applyBorder="1" applyAlignment="1">
      <alignment shrinkToFit="1"/>
    </xf>
    <xf numFmtId="187" fontId="9" fillId="0" borderId="0" xfId="12" applyNumberFormat="1" applyFont="1" applyBorder="1" applyAlignment="1">
      <alignment shrinkToFit="1"/>
    </xf>
    <xf numFmtId="43" fontId="9" fillId="0" borderId="0" xfId="1" applyFont="1" applyBorder="1" applyAlignment="1">
      <alignment shrinkToFit="1"/>
    </xf>
    <xf numFmtId="187" fontId="9" fillId="0" borderId="0" xfId="12" applyNumberFormat="1" applyFont="1" applyFill="1" applyBorder="1" applyAlignment="1">
      <alignment shrinkToFit="1"/>
    </xf>
    <xf numFmtId="0" fontId="9" fillId="0" borderId="0" xfId="12" applyFont="1" applyFill="1" applyBorder="1" applyAlignment="1">
      <alignment shrinkToFit="1"/>
    </xf>
    <xf numFmtId="187" fontId="9" fillId="0" borderId="10" xfId="7" applyFont="1" applyBorder="1" applyAlignment="1">
      <alignment shrinkToFit="1"/>
    </xf>
    <xf numFmtId="187" fontId="8" fillId="0" borderId="0" xfId="7" applyFont="1"/>
    <xf numFmtId="187" fontId="8" fillId="0" borderId="0" xfId="7" applyFont="1" applyAlignment="1">
      <alignment shrinkToFit="1"/>
    </xf>
    <xf numFmtId="43" fontId="8" fillId="0" borderId="0" xfId="1" applyFont="1" applyBorder="1" applyAlignment="1">
      <alignment shrinkToFit="1"/>
    </xf>
    <xf numFmtId="187" fontId="8" fillId="0" borderId="11" xfId="12" applyNumberFormat="1" applyFont="1" applyBorder="1" applyAlignment="1">
      <alignment shrinkToFit="1"/>
    </xf>
    <xf numFmtId="43" fontId="9" fillId="0" borderId="0" xfId="12" applyNumberFormat="1" applyFont="1"/>
    <xf numFmtId="0" fontId="17" fillId="0" borderId="0" xfId="12" applyFont="1"/>
    <xf numFmtId="187" fontId="9" fillId="3" borderId="0" xfId="7" applyFont="1" applyFill="1" applyAlignment="1">
      <alignment shrinkToFit="1"/>
    </xf>
    <xf numFmtId="187" fontId="9" fillId="3" borderId="10" xfId="7" applyFont="1" applyFill="1" applyBorder="1" applyAlignment="1">
      <alignment shrinkToFit="1"/>
    </xf>
    <xf numFmtId="0" fontId="8" fillId="0" borderId="0" xfId="12" applyFont="1"/>
    <xf numFmtId="0" fontId="8" fillId="0" borderId="0" xfId="12" applyFont="1" applyAlignment="1">
      <alignment shrinkToFit="1"/>
    </xf>
    <xf numFmtId="43" fontId="8" fillId="0" borderId="0" xfId="1" applyFont="1" applyAlignment="1">
      <alignment shrinkToFit="1"/>
    </xf>
    <xf numFmtId="187" fontId="8" fillId="0" borderId="12" xfId="12" applyNumberFormat="1" applyFont="1" applyBorder="1" applyAlignment="1">
      <alignment shrinkToFit="1"/>
    </xf>
    <xf numFmtId="187" fontId="8" fillId="0" borderId="0" xfId="7" applyFont="1" applyAlignment="1">
      <alignment horizontal="center" shrinkToFit="1"/>
    </xf>
    <xf numFmtId="4" fontId="18" fillId="0" borderId="0" xfId="0" applyNumberFormat="1" applyFont="1"/>
    <xf numFmtId="0" fontId="6" fillId="0" borderId="0" xfId="13" applyFont="1" applyAlignment="1">
      <alignment shrinkToFit="1"/>
    </xf>
    <xf numFmtId="0" fontId="7" fillId="0" borderId="0" xfId="13" applyFont="1" applyAlignment="1">
      <alignment shrinkToFit="1"/>
    </xf>
    <xf numFmtId="0" fontId="7" fillId="0" borderId="13" xfId="13" applyFont="1" applyBorder="1" applyAlignment="1">
      <alignment horizontal="center" vertical="top" shrinkToFit="1"/>
    </xf>
    <xf numFmtId="0" fontId="13" fillId="0" borderId="13" xfId="13" applyFont="1" applyBorder="1" applyAlignment="1">
      <alignment horizontal="center" vertical="top" shrinkToFit="1"/>
    </xf>
    <xf numFmtId="0" fontId="7" fillId="0" borderId="13" xfId="13" applyFont="1" applyBorder="1" applyAlignment="1">
      <alignment vertical="top" shrinkToFit="1"/>
    </xf>
    <xf numFmtId="187" fontId="7" fillId="0" borderId="13" xfId="14" applyFont="1" applyBorder="1" applyAlignment="1">
      <alignment horizontal="right" vertical="top" shrinkToFit="1"/>
    </xf>
    <xf numFmtId="4" fontId="7" fillId="0" borderId="13" xfId="13" applyNumberFormat="1" applyFont="1" applyBorder="1"/>
    <xf numFmtId="4" fontId="7" fillId="0" borderId="0" xfId="13" applyNumberFormat="1" applyFont="1" applyAlignment="1">
      <alignment shrinkToFit="1"/>
    </xf>
    <xf numFmtId="4" fontId="7" fillId="0" borderId="13" xfId="13" applyNumberFormat="1" applyFont="1" applyBorder="1" applyAlignment="1">
      <alignment horizontal="right" vertical="top" shrinkToFit="1"/>
    </xf>
    <xf numFmtId="43" fontId="7" fillId="0" borderId="0" xfId="13" applyNumberFormat="1" applyFont="1" applyAlignment="1">
      <alignment shrinkToFit="1"/>
    </xf>
    <xf numFmtId="0" fontId="13" fillId="0" borderId="13" xfId="13" applyFont="1" applyBorder="1" applyAlignment="1">
      <alignment horizontal="right" vertical="top" shrinkToFit="1"/>
    </xf>
    <xf numFmtId="0" fontId="13" fillId="0" borderId="13" xfId="13" applyFont="1" applyBorder="1" applyAlignment="1">
      <alignment vertical="top" shrinkToFit="1"/>
    </xf>
    <xf numFmtId="0" fontId="16" fillId="0" borderId="13" xfId="13" applyFont="1" applyBorder="1" applyAlignment="1">
      <alignment horizontal="right" vertical="top" shrinkToFit="1"/>
    </xf>
    <xf numFmtId="187" fontId="13" fillId="0" borderId="13" xfId="14" applyFont="1" applyBorder="1" applyAlignment="1">
      <alignment horizontal="right" vertical="top" shrinkToFit="1"/>
    </xf>
    <xf numFmtId="0" fontId="8" fillId="0" borderId="13" xfId="13" applyFont="1" applyBorder="1" applyAlignment="1">
      <alignment vertical="top" shrinkToFit="1"/>
    </xf>
    <xf numFmtId="4" fontId="8" fillId="0" borderId="13" xfId="13" applyNumberFormat="1" applyFont="1" applyBorder="1" applyAlignment="1">
      <alignment horizontal="right" vertical="top" shrinkToFit="1"/>
    </xf>
    <xf numFmtId="4" fontId="6" fillId="0" borderId="0" xfId="13" applyNumberFormat="1" applyFont="1" applyAlignment="1">
      <alignment shrinkToFit="1"/>
    </xf>
    <xf numFmtId="188" fontId="7" fillId="0" borderId="0" xfId="13" applyNumberFormat="1" applyFont="1" applyAlignment="1">
      <alignment shrinkToFit="1"/>
    </xf>
    <xf numFmtId="0" fontId="17" fillId="0" borderId="0" xfId="13" applyFont="1" applyAlignment="1">
      <alignment horizontal="center" shrinkToFit="1"/>
    </xf>
    <xf numFmtId="187" fontId="7" fillId="0" borderId="0" xfId="14" applyFont="1" applyAlignment="1">
      <alignment shrinkToFit="1"/>
    </xf>
    <xf numFmtId="0" fontId="7" fillId="4" borderId="0" xfId="13" applyFont="1" applyFill="1" applyAlignment="1">
      <alignment shrinkToFit="1"/>
    </xf>
    <xf numFmtId="4" fontId="7" fillId="0" borderId="0" xfId="13" applyNumberFormat="1" applyFont="1"/>
    <xf numFmtId="0" fontId="13" fillId="0" borderId="0" xfId="13" applyFont="1" applyAlignment="1">
      <alignment shrinkToFit="1"/>
    </xf>
    <xf numFmtId="187" fontId="13" fillId="4" borderId="11" xfId="13" applyNumberFormat="1" applyFont="1" applyFill="1" applyBorder="1" applyAlignment="1">
      <alignment shrinkToFit="1"/>
    </xf>
    <xf numFmtId="187" fontId="13" fillId="0" borderId="0" xfId="13" applyNumberFormat="1" applyFont="1" applyBorder="1" applyAlignment="1">
      <alignment shrinkToFit="1"/>
    </xf>
    <xf numFmtId="43" fontId="16" fillId="0" borderId="0" xfId="13" applyNumberFormat="1" applyFont="1" applyBorder="1" applyAlignment="1">
      <alignment shrinkToFit="1"/>
    </xf>
    <xf numFmtId="0" fontId="16" fillId="0" borderId="0" xfId="13" applyFont="1"/>
    <xf numFmtId="0" fontId="6" fillId="0" borderId="0" xfId="13" applyFont="1"/>
    <xf numFmtId="0" fontId="7" fillId="0" borderId="0" xfId="13" applyFont="1"/>
    <xf numFmtId="0" fontId="5" fillId="0" borderId="0" xfId="13" applyFont="1"/>
    <xf numFmtId="0" fontId="16" fillId="0" borderId="13" xfId="13" applyFont="1" applyBorder="1" applyAlignment="1">
      <alignment horizontal="center" vertical="top" shrinkToFit="1"/>
    </xf>
    <xf numFmtId="74" fontId="16" fillId="0" borderId="13" xfId="13" applyNumberFormat="1" applyFont="1" applyBorder="1" applyAlignment="1">
      <alignment horizontal="center" vertical="top" shrinkToFit="1"/>
    </xf>
    <xf numFmtId="0" fontId="8" fillId="0" borderId="13" xfId="13" applyFont="1" applyBorder="1" applyAlignment="1">
      <alignment vertical="top" wrapText="1"/>
    </xf>
    <xf numFmtId="59" fontId="7" fillId="0" borderId="13" xfId="13" applyNumberFormat="1" applyFont="1" applyBorder="1" applyAlignment="1">
      <alignment vertical="top" shrinkToFit="1"/>
    </xf>
    <xf numFmtId="0" fontId="7" fillId="0" borderId="13" xfId="13" applyFont="1" applyBorder="1" applyAlignment="1">
      <alignment vertical="top" wrapText="1"/>
    </xf>
    <xf numFmtId="4" fontId="7" fillId="0" borderId="13" xfId="13" applyNumberFormat="1" applyFont="1" applyBorder="1" applyAlignment="1">
      <alignment shrinkToFit="1"/>
    </xf>
    <xf numFmtId="0" fontId="13" fillId="0" borderId="13" xfId="13" applyFont="1" applyBorder="1" applyAlignment="1">
      <alignment horizontal="center" vertical="top" wrapText="1"/>
    </xf>
    <xf numFmtId="4" fontId="13" fillId="2" borderId="13" xfId="13" applyNumberFormat="1" applyFont="1" applyFill="1" applyBorder="1" applyAlignment="1">
      <alignment horizontal="right" vertical="top" shrinkToFit="1"/>
    </xf>
    <xf numFmtId="0" fontId="7" fillId="0" borderId="13" xfId="13" applyFont="1" applyBorder="1" applyAlignment="1">
      <alignment horizontal="right" vertical="top" shrinkToFit="1"/>
    </xf>
    <xf numFmtId="4" fontId="2" fillId="0" borderId="0" xfId="13" applyNumberFormat="1" applyFont="1"/>
    <xf numFmtId="0" fontId="7" fillId="0" borderId="0" xfId="13" applyFont="1" applyBorder="1"/>
    <xf numFmtId="187" fontId="20" fillId="0" borderId="13" xfId="14" applyFont="1" applyBorder="1" applyAlignment="1">
      <alignment shrinkToFit="1"/>
    </xf>
    <xf numFmtId="4" fontId="8" fillId="2" borderId="13" xfId="13" applyNumberFormat="1" applyFont="1" applyFill="1" applyBorder="1" applyAlignment="1">
      <alignment horizontal="right" vertical="top" shrinkToFit="1"/>
    </xf>
    <xf numFmtId="187" fontId="13" fillId="0" borderId="0" xfId="14" applyFont="1" applyBorder="1" applyAlignment="1">
      <alignment horizontal="right" vertical="top" wrapText="1"/>
    </xf>
    <xf numFmtId="4" fontId="6" fillId="0" borderId="0" xfId="13" applyNumberFormat="1" applyFont="1"/>
    <xf numFmtId="187" fontId="7" fillId="0" borderId="0" xfId="13" applyNumberFormat="1" applyFont="1" applyBorder="1"/>
    <xf numFmtId="187" fontId="21" fillId="0" borderId="0" xfId="14" applyFont="1" applyAlignment="1">
      <alignment horizontal="center" shrinkToFit="1"/>
    </xf>
    <xf numFmtId="187" fontId="22" fillId="0" borderId="0" xfId="14" applyFont="1" applyAlignment="1">
      <alignment horizontal="center" shrinkToFit="1"/>
    </xf>
    <xf numFmtId="187" fontId="21" fillId="5" borderId="0" xfId="14" applyFont="1" applyFill="1" applyAlignment="1">
      <alignment horizontal="center" shrinkToFit="1"/>
    </xf>
    <xf numFmtId="187" fontId="21" fillId="0" borderId="0" xfId="14" applyFont="1" applyFill="1" applyAlignment="1">
      <alignment horizontal="center" shrinkToFit="1"/>
    </xf>
    <xf numFmtId="187" fontId="22" fillId="0" borderId="0" xfId="14" applyFont="1" applyAlignment="1">
      <alignment shrinkToFit="1"/>
    </xf>
    <xf numFmtId="187" fontId="21" fillId="0" borderId="0" xfId="14" applyFont="1" applyAlignment="1">
      <alignment shrinkToFit="1"/>
    </xf>
    <xf numFmtId="187" fontId="21" fillId="5" borderId="0" xfId="14" applyFont="1" applyFill="1" applyAlignment="1">
      <alignment shrinkToFit="1"/>
    </xf>
    <xf numFmtId="187" fontId="21" fillId="0" borderId="0" xfId="14" applyFont="1" applyFill="1" applyAlignment="1">
      <alignment shrinkToFit="1"/>
    </xf>
    <xf numFmtId="187" fontId="22" fillId="0" borderId="11" xfId="14" applyFont="1" applyBorder="1" applyAlignment="1">
      <alignment shrinkToFit="1"/>
    </xf>
    <xf numFmtId="187" fontId="22" fillId="5" borderId="11" xfId="14" applyFont="1" applyFill="1" applyBorder="1" applyAlignment="1">
      <alignment shrinkToFit="1"/>
    </xf>
    <xf numFmtId="187" fontId="22" fillId="0" borderId="11" xfId="14" applyFont="1" applyFill="1" applyBorder="1" applyAlignment="1">
      <alignment shrinkToFit="1"/>
    </xf>
    <xf numFmtId="4" fontId="7" fillId="0" borderId="0" xfId="2" applyNumberFormat="1" applyFont="1" applyBorder="1" applyAlignment="1">
      <alignment shrinkToFit="1"/>
    </xf>
    <xf numFmtId="0" fontId="7" fillId="0" borderId="0" xfId="2" applyFont="1" applyBorder="1" applyAlignment="1">
      <alignment shrinkToFit="1"/>
    </xf>
    <xf numFmtId="0" fontId="7" fillId="0" borderId="0" xfId="13" applyFont="1" applyAlignment="1">
      <alignment horizontal="center" shrinkToFit="1"/>
    </xf>
    <xf numFmtId="0" fontId="8" fillId="0" borderId="0" xfId="13" applyFont="1" applyAlignment="1">
      <alignment horizontal="center" shrinkToFit="1"/>
    </xf>
    <xf numFmtId="0" fontId="8" fillId="0" borderId="13" xfId="13" applyFont="1" applyBorder="1" applyAlignment="1">
      <alignment horizontal="center" vertical="top" shrinkToFit="1"/>
    </xf>
    <xf numFmtId="0" fontId="16" fillId="0" borderId="0" xfId="13" applyFont="1" applyAlignment="1">
      <alignment horizontal="center" shrinkToFit="1"/>
    </xf>
    <xf numFmtId="0" fontId="3" fillId="0" borderId="0" xfId="2" applyFont="1" applyBorder="1" applyAlignment="1">
      <alignment horizontal="center"/>
    </xf>
    <xf numFmtId="187" fontId="9" fillId="0" borderId="0" xfId="7" applyFont="1" applyAlignment="1">
      <alignment horizontal="center" shrinkToFit="1"/>
    </xf>
    <xf numFmtId="0" fontId="16" fillId="0" borderId="0" xfId="12" applyFont="1" applyAlignment="1">
      <alignment horizontal="center"/>
    </xf>
    <xf numFmtId="187" fontId="16" fillId="0" borderId="0" xfId="7" applyFont="1" applyAlignment="1">
      <alignment horizontal="center"/>
    </xf>
    <xf numFmtId="0" fontId="17" fillId="0" borderId="0" xfId="12" applyFont="1" applyAlignment="1">
      <alignment horizontal="center"/>
    </xf>
    <xf numFmtId="187" fontId="8" fillId="0" borderId="0" xfId="7" applyFont="1" applyAlignment="1">
      <alignment horizontal="center" shrinkToFit="1"/>
    </xf>
  </cellXfs>
  <cellStyles count="15">
    <cellStyle name="Comma" xfId="1" builtinId="3"/>
    <cellStyle name="Comma 2" xfId="3"/>
    <cellStyle name="Comma 2 2" xfId="4"/>
    <cellStyle name="Comma 3" xfId="14"/>
    <cellStyle name="Normal" xfId="0" builtinId="0"/>
    <cellStyle name="Normal 2" xfId="2"/>
    <cellStyle name="Normal 3" xfId="13"/>
    <cellStyle name="เครื่องหมายจุลภาค 2" xfId="5"/>
    <cellStyle name="เครื่องหมายจุลภาค 2 2" xfId="6"/>
    <cellStyle name="เครื่องหมายจุลภาค 2 3" xfId="7"/>
    <cellStyle name="เครื่องหมายจุลภาค 3" xfId="8"/>
    <cellStyle name="เครื่องหมายจุลภาค 4" xfId="9"/>
    <cellStyle name="ปกติ 2" xfId="10"/>
    <cellStyle name="ปกติ 2 2" xfId="11"/>
    <cellStyle name="ปกติ 2 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8446280280538"/>
          <c:y val="9.8540836161170264E-2"/>
          <c:w val="0.7669455918420035"/>
          <c:h val="0.83887210489902153"/>
        </c:manualLayout>
      </c:layout>
      <c:lineChart>
        <c:grouping val="standard"/>
        <c:varyColors val="0"/>
        <c:ser>
          <c:idx val="0"/>
          <c:order val="0"/>
          <c:tx>
            <c:strRef>
              <c:f>ข้อมูล!$AQ$2</c:f>
              <c:strCache>
                <c:ptCount val="1"/>
                <c:pt idx="0">
                  <c:v>รายได้</c:v>
                </c:pt>
              </c:strCache>
            </c:strRef>
          </c:tx>
          <c:spPr>
            <a:ln w="50800" cap="sq"/>
          </c:spPr>
          <c:marker>
            <c:spPr>
              <a:ln w="38100"/>
            </c:spPr>
          </c:marker>
          <c:cat>
            <c:strRef>
              <c:f>ข้อมูล!$AR$1:$AY$1</c:f>
              <c:strCache>
                <c:ptCount val="8"/>
                <c:pt idx="0">
                  <c:v>ตค60</c:v>
                </c:pt>
                <c:pt idx="1">
                  <c:v>พย60</c:v>
                </c:pt>
                <c:pt idx="2">
                  <c:v>ธค60</c:v>
                </c:pt>
                <c:pt idx="3">
                  <c:v>มค61</c:v>
                </c:pt>
                <c:pt idx="4">
                  <c:v>กพ61</c:v>
                </c:pt>
                <c:pt idx="5">
                  <c:v>มีค61</c:v>
                </c:pt>
                <c:pt idx="6">
                  <c:v>เมย61</c:v>
                </c:pt>
                <c:pt idx="7">
                  <c:v>พค61</c:v>
                </c:pt>
              </c:strCache>
            </c:strRef>
          </c:cat>
          <c:val>
            <c:numRef>
              <c:f>ข้อมูล!$AR$2:$AY$2</c:f>
              <c:numCache>
                <c:formatCode>#,##0.00</c:formatCode>
                <c:ptCount val="8"/>
                <c:pt idx="0" formatCode="_(* #,##0.00_);_(* \(#,##0.00\);_(* &quot;-&quot;??_);_(@_)">
                  <c:v>3385319.8</c:v>
                </c:pt>
                <c:pt idx="1">
                  <c:v>18770149.32</c:v>
                </c:pt>
                <c:pt idx="2" formatCode="_(* #,##0.00_);_(* \(#,##0.00\);_(* &quot;-&quot;??_);_(@_)">
                  <c:v>9932406.2300000004</c:v>
                </c:pt>
                <c:pt idx="3" formatCode="_(* #,##0.00_);_(* \(#,##0.00\);_(* &quot;-&quot;??_);_(@_)">
                  <c:v>10894380.26</c:v>
                </c:pt>
                <c:pt idx="4" formatCode="_(* #,##0.00_);_(* \(#,##0.00\);_(* &quot;-&quot;??_);_(@_)">
                  <c:v>10958965.689999999</c:v>
                </c:pt>
                <c:pt idx="5" formatCode="_(* #,##0.00_);_(* \(#,##0.00\);_(* &quot;-&quot;??_);_(@_)">
                  <c:v>7005880.0499999998</c:v>
                </c:pt>
                <c:pt idx="6" formatCode="_(* #,##0.00_);_(* \(#,##0.00\);_(* &quot;-&quot;??_);_(@_)">
                  <c:v>13458045.140000001</c:v>
                </c:pt>
                <c:pt idx="7" formatCode="_(* #,##0.00_);_(* \(#,##0.00\);_(* &quot;-&quot;??_);_(@_)">
                  <c:v>19181827.899999999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ข้อมูล!$AQ$3</c:f>
              <c:strCache>
                <c:ptCount val="1"/>
                <c:pt idx="0">
                  <c:v>ค่าใช้จ่าย</c:v>
                </c:pt>
              </c:strCache>
            </c:strRef>
          </c:tx>
          <c:spPr>
            <a:ln w="50800"/>
          </c:spPr>
          <c:cat>
            <c:strRef>
              <c:f>ข้อมูล!$AR$1:$AY$1</c:f>
              <c:strCache>
                <c:ptCount val="8"/>
                <c:pt idx="0">
                  <c:v>ตค60</c:v>
                </c:pt>
                <c:pt idx="1">
                  <c:v>พย60</c:v>
                </c:pt>
                <c:pt idx="2">
                  <c:v>ธค60</c:v>
                </c:pt>
                <c:pt idx="3">
                  <c:v>มค61</c:v>
                </c:pt>
                <c:pt idx="4">
                  <c:v>กพ61</c:v>
                </c:pt>
                <c:pt idx="5">
                  <c:v>มีค61</c:v>
                </c:pt>
                <c:pt idx="6">
                  <c:v>เมย61</c:v>
                </c:pt>
                <c:pt idx="7">
                  <c:v>พค61</c:v>
                </c:pt>
              </c:strCache>
            </c:strRef>
          </c:cat>
          <c:val>
            <c:numRef>
              <c:f>ข้อมูล!$AR$3:$AY$3</c:f>
              <c:numCache>
                <c:formatCode>_(* #,##0.00_);_(* \(#,##0.00\);_(* "-"??_);_(@_)</c:formatCode>
                <c:ptCount val="8"/>
                <c:pt idx="0">
                  <c:v>2350444.1</c:v>
                </c:pt>
                <c:pt idx="1">
                  <c:v>6388601.0599999996</c:v>
                </c:pt>
                <c:pt idx="2">
                  <c:v>11046136.35</c:v>
                </c:pt>
                <c:pt idx="3">
                  <c:v>8744220.9299999997</c:v>
                </c:pt>
                <c:pt idx="4">
                  <c:v>7212642.5599999996</c:v>
                </c:pt>
                <c:pt idx="5">
                  <c:v>6951476.9800000004</c:v>
                </c:pt>
                <c:pt idx="6">
                  <c:v>12134796.65</c:v>
                </c:pt>
                <c:pt idx="7">
                  <c:v>10218183.469999999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ข้อมูล!$AQ$4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ln w="50800"/>
          </c:spPr>
          <c:cat>
            <c:strRef>
              <c:f>ข้อมูล!$AR$1:$AY$1</c:f>
              <c:strCache>
                <c:ptCount val="8"/>
                <c:pt idx="0">
                  <c:v>ตค60</c:v>
                </c:pt>
                <c:pt idx="1">
                  <c:v>พย60</c:v>
                </c:pt>
                <c:pt idx="2">
                  <c:v>ธค60</c:v>
                </c:pt>
                <c:pt idx="3">
                  <c:v>มค61</c:v>
                </c:pt>
                <c:pt idx="4">
                  <c:v>กพ61</c:v>
                </c:pt>
                <c:pt idx="5">
                  <c:v>มีค61</c:v>
                </c:pt>
                <c:pt idx="6">
                  <c:v>เมย61</c:v>
                </c:pt>
                <c:pt idx="7">
                  <c:v>พค61</c:v>
                </c:pt>
              </c:strCache>
            </c:strRef>
          </c:cat>
          <c:val>
            <c:numRef>
              <c:f>ข้อมูล!$AR$4:$AY$4</c:f>
              <c:numCache>
                <c:formatCode>_(* #,##0.00_);_(* \(#,##0.00\);_(* "-"??_);_(@_)</c:formatCode>
                <c:ptCount val="8"/>
                <c:pt idx="0">
                  <c:v>19998860.43</c:v>
                </c:pt>
                <c:pt idx="1">
                  <c:v>32379388.690000001</c:v>
                </c:pt>
                <c:pt idx="2">
                  <c:v>31266678.57</c:v>
                </c:pt>
                <c:pt idx="3">
                  <c:v>33416837.899999999</c:v>
                </c:pt>
                <c:pt idx="4">
                  <c:v>37163161.030000001</c:v>
                </c:pt>
                <c:pt idx="5">
                  <c:v>37217564.100000001</c:v>
                </c:pt>
                <c:pt idx="6">
                  <c:v>38575540.18</c:v>
                </c:pt>
                <c:pt idx="7">
                  <c:v>47539184.609999999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96224"/>
        <c:axId val="164997760"/>
      </c:lineChart>
      <c:catAx>
        <c:axId val="1649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64997760"/>
        <c:crosses val="autoZero"/>
        <c:auto val="1"/>
        <c:lblAlgn val="ctr"/>
        <c:lblOffset val="100"/>
        <c:noMultiLvlLbl val="0"/>
      </c:catAx>
      <c:valAx>
        <c:axId val="1649977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6499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700984725891553"/>
          <c:y val="0.12365686499277952"/>
          <c:w val="9.286769533814844E-2"/>
          <c:h val="0.113469461836848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แผนภูมิ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0.3347</cdr:x>
      <cdr:y>0.03556</cdr:y>
    </cdr:from>
    <cdr:to>
      <cdr:x>0.60457</cdr:x>
      <cdr:y>0.07956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11500" y="215900"/>
          <a:ext cx="2508850" cy="267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 i="0" baseline="0">
              <a:effectLst/>
              <a:latin typeface="+mn-lt"/>
              <a:ea typeface="+mn-ea"/>
              <a:cs typeface="+mn-cs"/>
            </a:rPr>
            <a:t>รายงานเงินบำรุง ปีงบประมาณ 2560</a:t>
          </a:r>
          <a:endParaRPr lang="th-TH">
            <a:effectLst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90" zoomScaleNormal="90" workbookViewId="0">
      <selection activeCell="A3" sqref="A3:D3"/>
    </sheetView>
  </sheetViews>
  <sheetFormatPr defaultRowHeight="26.25" customHeight="1" x14ac:dyDescent="0.35"/>
  <cols>
    <col min="1" max="1" width="20.875" style="71" customWidth="1"/>
    <col min="2" max="2" width="19" style="71" customWidth="1"/>
    <col min="3" max="3" width="22.125" style="71" customWidth="1"/>
    <col min="4" max="4" width="21.625" style="71" customWidth="1"/>
    <col min="5" max="5" width="9" style="71"/>
    <col min="6" max="6" width="5.75" style="71" bestFit="1" customWidth="1"/>
    <col min="7" max="7" width="17.25" style="72" customWidth="1"/>
    <col min="8" max="8" width="13.375" style="72" bestFit="1" customWidth="1"/>
    <col min="9" max="11" width="9" style="72"/>
    <col min="12" max="256" width="9" style="71"/>
    <col min="257" max="257" width="20.875" style="71" customWidth="1"/>
    <col min="258" max="258" width="19" style="71" customWidth="1"/>
    <col min="259" max="259" width="22.125" style="71" customWidth="1"/>
    <col min="260" max="260" width="21.625" style="71" customWidth="1"/>
    <col min="261" max="261" width="9" style="71"/>
    <col min="262" max="262" width="5.75" style="71" bestFit="1" customWidth="1"/>
    <col min="263" max="263" width="17.25" style="71" customWidth="1"/>
    <col min="264" max="264" width="13.375" style="71" bestFit="1" customWidth="1"/>
    <col min="265" max="512" width="9" style="71"/>
    <col min="513" max="513" width="20.875" style="71" customWidth="1"/>
    <col min="514" max="514" width="19" style="71" customWidth="1"/>
    <col min="515" max="515" width="22.125" style="71" customWidth="1"/>
    <col min="516" max="516" width="21.625" style="71" customWidth="1"/>
    <col min="517" max="517" width="9" style="71"/>
    <col min="518" max="518" width="5.75" style="71" bestFit="1" customWidth="1"/>
    <col min="519" max="519" width="17.25" style="71" customWidth="1"/>
    <col min="520" max="520" width="13.375" style="71" bestFit="1" customWidth="1"/>
    <col min="521" max="768" width="9" style="71"/>
    <col min="769" max="769" width="20.875" style="71" customWidth="1"/>
    <col min="770" max="770" width="19" style="71" customWidth="1"/>
    <col min="771" max="771" width="22.125" style="71" customWidth="1"/>
    <col min="772" max="772" width="21.625" style="71" customWidth="1"/>
    <col min="773" max="773" width="9" style="71"/>
    <col min="774" max="774" width="5.75" style="71" bestFit="1" customWidth="1"/>
    <col min="775" max="775" width="17.25" style="71" customWidth="1"/>
    <col min="776" max="776" width="13.375" style="71" bestFit="1" customWidth="1"/>
    <col min="777" max="1024" width="9" style="71"/>
    <col min="1025" max="1025" width="20.875" style="71" customWidth="1"/>
    <col min="1026" max="1026" width="19" style="71" customWidth="1"/>
    <col min="1027" max="1027" width="22.125" style="71" customWidth="1"/>
    <col min="1028" max="1028" width="21.625" style="71" customWidth="1"/>
    <col min="1029" max="1029" width="9" style="71"/>
    <col min="1030" max="1030" width="5.75" style="71" bestFit="1" customWidth="1"/>
    <col min="1031" max="1031" width="17.25" style="71" customWidth="1"/>
    <col min="1032" max="1032" width="13.375" style="71" bestFit="1" customWidth="1"/>
    <col min="1033" max="1280" width="9" style="71"/>
    <col min="1281" max="1281" width="20.875" style="71" customWidth="1"/>
    <col min="1282" max="1282" width="19" style="71" customWidth="1"/>
    <col min="1283" max="1283" width="22.125" style="71" customWidth="1"/>
    <col min="1284" max="1284" width="21.625" style="71" customWidth="1"/>
    <col min="1285" max="1285" width="9" style="71"/>
    <col min="1286" max="1286" width="5.75" style="71" bestFit="1" customWidth="1"/>
    <col min="1287" max="1287" width="17.25" style="71" customWidth="1"/>
    <col min="1288" max="1288" width="13.375" style="71" bestFit="1" customWidth="1"/>
    <col min="1289" max="1536" width="9" style="71"/>
    <col min="1537" max="1537" width="20.875" style="71" customWidth="1"/>
    <col min="1538" max="1538" width="19" style="71" customWidth="1"/>
    <col min="1539" max="1539" width="22.125" style="71" customWidth="1"/>
    <col min="1540" max="1540" width="21.625" style="71" customWidth="1"/>
    <col min="1541" max="1541" width="9" style="71"/>
    <col min="1542" max="1542" width="5.75" style="71" bestFit="1" customWidth="1"/>
    <col min="1543" max="1543" width="17.25" style="71" customWidth="1"/>
    <col min="1544" max="1544" width="13.375" style="71" bestFit="1" customWidth="1"/>
    <col min="1545" max="1792" width="9" style="71"/>
    <col min="1793" max="1793" width="20.875" style="71" customWidth="1"/>
    <col min="1794" max="1794" width="19" style="71" customWidth="1"/>
    <col min="1795" max="1795" width="22.125" style="71" customWidth="1"/>
    <col min="1796" max="1796" width="21.625" style="71" customWidth="1"/>
    <col min="1797" max="1797" width="9" style="71"/>
    <col min="1798" max="1798" width="5.75" style="71" bestFit="1" customWidth="1"/>
    <col min="1799" max="1799" width="17.25" style="71" customWidth="1"/>
    <col min="1800" max="1800" width="13.375" style="71" bestFit="1" customWidth="1"/>
    <col min="1801" max="2048" width="9" style="71"/>
    <col min="2049" max="2049" width="20.875" style="71" customWidth="1"/>
    <col min="2050" max="2050" width="19" style="71" customWidth="1"/>
    <col min="2051" max="2051" width="22.125" style="71" customWidth="1"/>
    <col min="2052" max="2052" width="21.625" style="71" customWidth="1"/>
    <col min="2053" max="2053" width="9" style="71"/>
    <col min="2054" max="2054" width="5.75" style="71" bestFit="1" customWidth="1"/>
    <col min="2055" max="2055" width="17.25" style="71" customWidth="1"/>
    <col min="2056" max="2056" width="13.375" style="71" bestFit="1" customWidth="1"/>
    <col min="2057" max="2304" width="9" style="71"/>
    <col min="2305" max="2305" width="20.875" style="71" customWidth="1"/>
    <col min="2306" max="2306" width="19" style="71" customWidth="1"/>
    <col min="2307" max="2307" width="22.125" style="71" customWidth="1"/>
    <col min="2308" max="2308" width="21.625" style="71" customWidth="1"/>
    <col min="2309" max="2309" width="9" style="71"/>
    <col min="2310" max="2310" width="5.75" style="71" bestFit="1" customWidth="1"/>
    <col min="2311" max="2311" width="17.25" style="71" customWidth="1"/>
    <col min="2312" max="2312" width="13.375" style="71" bestFit="1" customWidth="1"/>
    <col min="2313" max="2560" width="9" style="71"/>
    <col min="2561" max="2561" width="20.875" style="71" customWidth="1"/>
    <col min="2562" max="2562" width="19" style="71" customWidth="1"/>
    <col min="2563" max="2563" width="22.125" style="71" customWidth="1"/>
    <col min="2564" max="2564" width="21.625" style="71" customWidth="1"/>
    <col min="2565" max="2565" width="9" style="71"/>
    <col min="2566" max="2566" width="5.75" style="71" bestFit="1" customWidth="1"/>
    <col min="2567" max="2567" width="17.25" style="71" customWidth="1"/>
    <col min="2568" max="2568" width="13.375" style="71" bestFit="1" customWidth="1"/>
    <col min="2569" max="2816" width="9" style="71"/>
    <col min="2817" max="2817" width="20.875" style="71" customWidth="1"/>
    <col min="2818" max="2818" width="19" style="71" customWidth="1"/>
    <col min="2819" max="2819" width="22.125" style="71" customWidth="1"/>
    <col min="2820" max="2820" width="21.625" style="71" customWidth="1"/>
    <col min="2821" max="2821" width="9" style="71"/>
    <col min="2822" max="2822" width="5.75" style="71" bestFit="1" customWidth="1"/>
    <col min="2823" max="2823" width="17.25" style="71" customWidth="1"/>
    <col min="2824" max="2824" width="13.375" style="71" bestFit="1" customWidth="1"/>
    <col min="2825" max="3072" width="9" style="71"/>
    <col min="3073" max="3073" width="20.875" style="71" customWidth="1"/>
    <col min="3074" max="3074" width="19" style="71" customWidth="1"/>
    <col min="3075" max="3075" width="22.125" style="71" customWidth="1"/>
    <col min="3076" max="3076" width="21.625" style="71" customWidth="1"/>
    <col min="3077" max="3077" width="9" style="71"/>
    <col min="3078" max="3078" width="5.75" style="71" bestFit="1" customWidth="1"/>
    <col min="3079" max="3079" width="17.25" style="71" customWidth="1"/>
    <col min="3080" max="3080" width="13.375" style="71" bestFit="1" customWidth="1"/>
    <col min="3081" max="3328" width="9" style="71"/>
    <col min="3329" max="3329" width="20.875" style="71" customWidth="1"/>
    <col min="3330" max="3330" width="19" style="71" customWidth="1"/>
    <col min="3331" max="3331" width="22.125" style="71" customWidth="1"/>
    <col min="3332" max="3332" width="21.625" style="71" customWidth="1"/>
    <col min="3333" max="3333" width="9" style="71"/>
    <col min="3334" max="3334" width="5.75" style="71" bestFit="1" customWidth="1"/>
    <col min="3335" max="3335" width="17.25" style="71" customWidth="1"/>
    <col min="3336" max="3336" width="13.375" style="71" bestFit="1" customWidth="1"/>
    <col min="3337" max="3584" width="9" style="71"/>
    <col min="3585" max="3585" width="20.875" style="71" customWidth="1"/>
    <col min="3586" max="3586" width="19" style="71" customWidth="1"/>
    <col min="3587" max="3587" width="22.125" style="71" customWidth="1"/>
    <col min="3588" max="3588" width="21.625" style="71" customWidth="1"/>
    <col min="3589" max="3589" width="9" style="71"/>
    <col min="3590" max="3590" width="5.75" style="71" bestFit="1" customWidth="1"/>
    <col min="3591" max="3591" width="17.25" style="71" customWidth="1"/>
    <col min="3592" max="3592" width="13.375" style="71" bestFit="1" customWidth="1"/>
    <col min="3593" max="3840" width="9" style="71"/>
    <col min="3841" max="3841" width="20.875" style="71" customWidth="1"/>
    <col min="3842" max="3842" width="19" style="71" customWidth="1"/>
    <col min="3843" max="3843" width="22.125" style="71" customWidth="1"/>
    <col min="3844" max="3844" width="21.625" style="71" customWidth="1"/>
    <col min="3845" max="3845" width="9" style="71"/>
    <col min="3846" max="3846" width="5.75" style="71" bestFit="1" customWidth="1"/>
    <col min="3847" max="3847" width="17.25" style="71" customWidth="1"/>
    <col min="3848" max="3848" width="13.375" style="71" bestFit="1" customWidth="1"/>
    <col min="3849" max="4096" width="9" style="71"/>
    <col min="4097" max="4097" width="20.875" style="71" customWidth="1"/>
    <col min="4098" max="4098" width="19" style="71" customWidth="1"/>
    <col min="4099" max="4099" width="22.125" style="71" customWidth="1"/>
    <col min="4100" max="4100" width="21.625" style="71" customWidth="1"/>
    <col min="4101" max="4101" width="9" style="71"/>
    <col min="4102" max="4102" width="5.75" style="71" bestFit="1" customWidth="1"/>
    <col min="4103" max="4103" width="17.25" style="71" customWidth="1"/>
    <col min="4104" max="4104" width="13.375" style="71" bestFit="1" customWidth="1"/>
    <col min="4105" max="4352" width="9" style="71"/>
    <col min="4353" max="4353" width="20.875" style="71" customWidth="1"/>
    <col min="4354" max="4354" width="19" style="71" customWidth="1"/>
    <col min="4355" max="4355" width="22.125" style="71" customWidth="1"/>
    <col min="4356" max="4356" width="21.625" style="71" customWidth="1"/>
    <col min="4357" max="4357" width="9" style="71"/>
    <col min="4358" max="4358" width="5.75" style="71" bestFit="1" customWidth="1"/>
    <col min="4359" max="4359" width="17.25" style="71" customWidth="1"/>
    <col min="4360" max="4360" width="13.375" style="71" bestFit="1" customWidth="1"/>
    <col min="4361" max="4608" width="9" style="71"/>
    <col min="4609" max="4609" width="20.875" style="71" customWidth="1"/>
    <col min="4610" max="4610" width="19" style="71" customWidth="1"/>
    <col min="4611" max="4611" width="22.125" style="71" customWidth="1"/>
    <col min="4612" max="4612" width="21.625" style="71" customWidth="1"/>
    <col min="4613" max="4613" width="9" style="71"/>
    <col min="4614" max="4614" width="5.75" style="71" bestFit="1" customWidth="1"/>
    <col min="4615" max="4615" width="17.25" style="71" customWidth="1"/>
    <col min="4616" max="4616" width="13.375" style="71" bestFit="1" customWidth="1"/>
    <col min="4617" max="4864" width="9" style="71"/>
    <col min="4865" max="4865" width="20.875" style="71" customWidth="1"/>
    <col min="4866" max="4866" width="19" style="71" customWidth="1"/>
    <col min="4867" max="4867" width="22.125" style="71" customWidth="1"/>
    <col min="4868" max="4868" width="21.625" style="71" customWidth="1"/>
    <col min="4869" max="4869" width="9" style="71"/>
    <col min="4870" max="4870" width="5.75" style="71" bestFit="1" customWidth="1"/>
    <col min="4871" max="4871" width="17.25" style="71" customWidth="1"/>
    <col min="4872" max="4872" width="13.375" style="71" bestFit="1" customWidth="1"/>
    <col min="4873" max="5120" width="9" style="71"/>
    <col min="5121" max="5121" width="20.875" style="71" customWidth="1"/>
    <col min="5122" max="5122" width="19" style="71" customWidth="1"/>
    <col min="5123" max="5123" width="22.125" style="71" customWidth="1"/>
    <col min="5124" max="5124" width="21.625" style="71" customWidth="1"/>
    <col min="5125" max="5125" width="9" style="71"/>
    <col min="5126" max="5126" width="5.75" style="71" bestFit="1" customWidth="1"/>
    <col min="5127" max="5127" width="17.25" style="71" customWidth="1"/>
    <col min="5128" max="5128" width="13.375" style="71" bestFit="1" customWidth="1"/>
    <col min="5129" max="5376" width="9" style="71"/>
    <col min="5377" max="5377" width="20.875" style="71" customWidth="1"/>
    <col min="5378" max="5378" width="19" style="71" customWidth="1"/>
    <col min="5379" max="5379" width="22.125" style="71" customWidth="1"/>
    <col min="5380" max="5380" width="21.625" style="71" customWidth="1"/>
    <col min="5381" max="5381" width="9" style="71"/>
    <col min="5382" max="5382" width="5.75" style="71" bestFit="1" customWidth="1"/>
    <col min="5383" max="5383" width="17.25" style="71" customWidth="1"/>
    <col min="5384" max="5384" width="13.375" style="71" bestFit="1" customWidth="1"/>
    <col min="5385" max="5632" width="9" style="71"/>
    <col min="5633" max="5633" width="20.875" style="71" customWidth="1"/>
    <col min="5634" max="5634" width="19" style="71" customWidth="1"/>
    <col min="5635" max="5635" width="22.125" style="71" customWidth="1"/>
    <col min="5636" max="5636" width="21.625" style="71" customWidth="1"/>
    <col min="5637" max="5637" width="9" style="71"/>
    <col min="5638" max="5638" width="5.75" style="71" bestFit="1" customWidth="1"/>
    <col min="5639" max="5639" width="17.25" style="71" customWidth="1"/>
    <col min="5640" max="5640" width="13.375" style="71" bestFit="1" customWidth="1"/>
    <col min="5641" max="5888" width="9" style="71"/>
    <col min="5889" max="5889" width="20.875" style="71" customWidth="1"/>
    <col min="5890" max="5890" width="19" style="71" customWidth="1"/>
    <col min="5891" max="5891" width="22.125" style="71" customWidth="1"/>
    <col min="5892" max="5892" width="21.625" style="71" customWidth="1"/>
    <col min="5893" max="5893" width="9" style="71"/>
    <col min="5894" max="5894" width="5.75" style="71" bestFit="1" customWidth="1"/>
    <col min="5895" max="5895" width="17.25" style="71" customWidth="1"/>
    <col min="5896" max="5896" width="13.375" style="71" bestFit="1" customWidth="1"/>
    <col min="5897" max="6144" width="9" style="71"/>
    <col min="6145" max="6145" width="20.875" style="71" customWidth="1"/>
    <col min="6146" max="6146" width="19" style="71" customWidth="1"/>
    <col min="6147" max="6147" width="22.125" style="71" customWidth="1"/>
    <col min="6148" max="6148" width="21.625" style="71" customWidth="1"/>
    <col min="6149" max="6149" width="9" style="71"/>
    <col min="6150" max="6150" width="5.75" style="71" bestFit="1" customWidth="1"/>
    <col min="6151" max="6151" width="17.25" style="71" customWidth="1"/>
    <col min="6152" max="6152" width="13.375" style="71" bestFit="1" customWidth="1"/>
    <col min="6153" max="6400" width="9" style="71"/>
    <col min="6401" max="6401" width="20.875" style="71" customWidth="1"/>
    <col min="6402" max="6402" width="19" style="71" customWidth="1"/>
    <col min="6403" max="6403" width="22.125" style="71" customWidth="1"/>
    <col min="6404" max="6404" width="21.625" style="71" customWidth="1"/>
    <col min="6405" max="6405" width="9" style="71"/>
    <col min="6406" max="6406" width="5.75" style="71" bestFit="1" customWidth="1"/>
    <col min="6407" max="6407" width="17.25" style="71" customWidth="1"/>
    <col min="6408" max="6408" width="13.375" style="71" bestFit="1" customWidth="1"/>
    <col min="6409" max="6656" width="9" style="71"/>
    <col min="6657" max="6657" width="20.875" style="71" customWidth="1"/>
    <col min="6658" max="6658" width="19" style="71" customWidth="1"/>
    <col min="6659" max="6659" width="22.125" style="71" customWidth="1"/>
    <col min="6660" max="6660" width="21.625" style="71" customWidth="1"/>
    <col min="6661" max="6661" width="9" style="71"/>
    <col min="6662" max="6662" width="5.75" style="71" bestFit="1" customWidth="1"/>
    <col min="6663" max="6663" width="17.25" style="71" customWidth="1"/>
    <col min="6664" max="6664" width="13.375" style="71" bestFit="1" customWidth="1"/>
    <col min="6665" max="6912" width="9" style="71"/>
    <col min="6913" max="6913" width="20.875" style="71" customWidth="1"/>
    <col min="6914" max="6914" width="19" style="71" customWidth="1"/>
    <col min="6915" max="6915" width="22.125" style="71" customWidth="1"/>
    <col min="6916" max="6916" width="21.625" style="71" customWidth="1"/>
    <col min="6917" max="6917" width="9" style="71"/>
    <col min="6918" max="6918" width="5.75" style="71" bestFit="1" customWidth="1"/>
    <col min="6919" max="6919" width="17.25" style="71" customWidth="1"/>
    <col min="6920" max="6920" width="13.375" style="71" bestFit="1" customWidth="1"/>
    <col min="6921" max="7168" width="9" style="71"/>
    <col min="7169" max="7169" width="20.875" style="71" customWidth="1"/>
    <col min="7170" max="7170" width="19" style="71" customWidth="1"/>
    <col min="7171" max="7171" width="22.125" style="71" customWidth="1"/>
    <col min="7172" max="7172" width="21.625" style="71" customWidth="1"/>
    <col min="7173" max="7173" width="9" style="71"/>
    <col min="7174" max="7174" width="5.75" style="71" bestFit="1" customWidth="1"/>
    <col min="7175" max="7175" width="17.25" style="71" customWidth="1"/>
    <col min="7176" max="7176" width="13.375" style="71" bestFit="1" customWidth="1"/>
    <col min="7177" max="7424" width="9" style="71"/>
    <col min="7425" max="7425" width="20.875" style="71" customWidth="1"/>
    <col min="7426" max="7426" width="19" style="71" customWidth="1"/>
    <col min="7427" max="7427" width="22.125" style="71" customWidth="1"/>
    <col min="7428" max="7428" width="21.625" style="71" customWidth="1"/>
    <col min="7429" max="7429" width="9" style="71"/>
    <col min="7430" max="7430" width="5.75" style="71" bestFit="1" customWidth="1"/>
    <col min="7431" max="7431" width="17.25" style="71" customWidth="1"/>
    <col min="7432" max="7432" width="13.375" style="71" bestFit="1" customWidth="1"/>
    <col min="7433" max="7680" width="9" style="71"/>
    <col min="7681" max="7681" width="20.875" style="71" customWidth="1"/>
    <col min="7682" max="7682" width="19" style="71" customWidth="1"/>
    <col min="7683" max="7683" width="22.125" style="71" customWidth="1"/>
    <col min="7684" max="7684" width="21.625" style="71" customWidth="1"/>
    <col min="7685" max="7685" width="9" style="71"/>
    <col min="7686" max="7686" width="5.75" style="71" bestFit="1" customWidth="1"/>
    <col min="7687" max="7687" width="17.25" style="71" customWidth="1"/>
    <col min="7688" max="7688" width="13.375" style="71" bestFit="1" customWidth="1"/>
    <col min="7689" max="7936" width="9" style="71"/>
    <col min="7937" max="7937" width="20.875" style="71" customWidth="1"/>
    <col min="7938" max="7938" width="19" style="71" customWidth="1"/>
    <col min="7939" max="7939" width="22.125" style="71" customWidth="1"/>
    <col min="7940" max="7940" width="21.625" style="71" customWidth="1"/>
    <col min="7941" max="7941" width="9" style="71"/>
    <col min="7942" max="7942" width="5.75" style="71" bestFit="1" customWidth="1"/>
    <col min="7943" max="7943" width="17.25" style="71" customWidth="1"/>
    <col min="7944" max="7944" width="13.375" style="71" bestFit="1" customWidth="1"/>
    <col min="7945" max="8192" width="9" style="71"/>
    <col min="8193" max="8193" width="20.875" style="71" customWidth="1"/>
    <col min="8194" max="8194" width="19" style="71" customWidth="1"/>
    <col min="8195" max="8195" width="22.125" style="71" customWidth="1"/>
    <col min="8196" max="8196" width="21.625" style="71" customWidth="1"/>
    <col min="8197" max="8197" width="9" style="71"/>
    <col min="8198" max="8198" width="5.75" style="71" bestFit="1" customWidth="1"/>
    <col min="8199" max="8199" width="17.25" style="71" customWidth="1"/>
    <col min="8200" max="8200" width="13.375" style="71" bestFit="1" customWidth="1"/>
    <col min="8201" max="8448" width="9" style="71"/>
    <col min="8449" max="8449" width="20.875" style="71" customWidth="1"/>
    <col min="8450" max="8450" width="19" style="71" customWidth="1"/>
    <col min="8451" max="8451" width="22.125" style="71" customWidth="1"/>
    <col min="8452" max="8452" width="21.625" style="71" customWidth="1"/>
    <col min="8453" max="8453" width="9" style="71"/>
    <col min="8454" max="8454" width="5.75" style="71" bestFit="1" customWidth="1"/>
    <col min="8455" max="8455" width="17.25" style="71" customWidth="1"/>
    <col min="8456" max="8456" width="13.375" style="71" bestFit="1" customWidth="1"/>
    <col min="8457" max="8704" width="9" style="71"/>
    <col min="8705" max="8705" width="20.875" style="71" customWidth="1"/>
    <col min="8706" max="8706" width="19" style="71" customWidth="1"/>
    <col min="8707" max="8707" width="22.125" style="71" customWidth="1"/>
    <col min="8708" max="8708" width="21.625" style="71" customWidth="1"/>
    <col min="8709" max="8709" width="9" style="71"/>
    <col min="8710" max="8710" width="5.75" style="71" bestFit="1" customWidth="1"/>
    <col min="8711" max="8711" width="17.25" style="71" customWidth="1"/>
    <col min="8712" max="8712" width="13.375" style="71" bestFit="1" customWidth="1"/>
    <col min="8713" max="8960" width="9" style="71"/>
    <col min="8961" max="8961" width="20.875" style="71" customWidth="1"/>
    <col min="8962" max="8962" width="19" style="71" customWidth="1"/>
    <col min="8963" max="8963" width="22.125" style="71" customWidth="1"/>
    <col min="8964" max="8964" width="21.625" style="71" customWidth="1"/>
    <col min="8965" max="8965" width="9" style="71"/>
    <col min="8966" max="8966" width="5.75" style="71" bestFit="1" customWidth="1"/>
    <col min="8967" max="8967" width="17.25" style="71" customWidth="1"/>
    <col min="8968" max="8968" width="13.375" style="71" bestFit="1" customWidth="1"/>
    <col min="8969" max="9216" width="9" style="71"/>
    <col min="9217" max="9217" width="20.875" style="71" customWidth="1"/>
    <col min="9218" max="9218" width="19" style="71" customWidth="1"/>
    <col min="9219" max="9219" width="22.125" style="71" customWidth="1"/>
    <col min="9220" max="9220" width="21.625" style="71" customWidth="1"/>
    <col min="9221" max="9221" width="9" style="71"/>
    <col min="9222" max="9222" width="5.75" style="71" bestFit="1" customWidth="1"/>
    <col min="9223" max="9223" width="17.25" style="71" customWidth="1"/>
    <col min="9224" max="9224" width="13.375" style="71" bestFit="1" customWidth="1"/>
    <col min="9225" max="9472" width="9" style="71"/>
    <col min="9473" max="9473" width="20.875" style="71" customWidth="1"/>
    <col min="9474" max="9474" width="19" style="71" customWidth="1"/>
    <col min="9475" max="9475" width="22.125" style="71" customWidth="1"/>
    <col min="9476" max="9476" width="21.625" style="71" customWidth="1"/>
    <col min="9477" max="9477" width="9" style="71"/>
    <col min="9478" max="9478" width="5.75" style="71" bestFit="1" customWidth="1"/>
    <col min="9479" max="9479" width="17.25" style="71" customWidth="1"/>
    <col min="9480" max="9480" width="13.375" style="71" bestFit="1" customWidth="1"/>
    <col min="9481" max="9728" width="9" style="71"/>
    <col min="9729" max="9729" width="20.875" style="71" customWidth="1"/>
    <col min="9730" max="9730" width="19" style="71" customWidth="1"/>
    <col min="9731" max="9731" width="22.125" style="71" customWidth="1"/>
    <col min="9732" max="9732" width="21.625" style="71" customWidth="1"/>
    <col min="9733" max="9733" width="9" style="71"/>
    <col min="9734" max="9734" width="5.75" style="71" bestFit="1" customWidth="1"/>
    <col min="9735" max="9735" width="17.25" style="71" customWidth="1"/>
    <col min="9736" max="9736" width="13.375" style="71" bestFit="1" customWidth="1"/>
    <col min="9737" max="9984" width="9" style="71"/>
    <col min="9985" max="9985" width="20.875" style="71" customWidth="1"/>
    <col min="9986" max="9986" width="19" style="71" customWidth="1"/>
    <col min="9987" max="9987" width="22.125" style="71" customWidth="1"/>
    <col min="9988" max="9988" width="21.625" style="71" customWidth="1"/>
    <col min="9989" max="9989" width="9" style="71"/>
    <col min="9990" max="9990" width="5.75" style="71" bestFit="1" customWidth="1"/>
    <col min="9991" max="9991" width="17.25" style="71" customWidth="1"/>
    <col min="9992" max="9992" width="13.375" style="71" bestFit="1" customWidth="1"/>
    <col min="9993" max="10240" width="9" style="71"/>
    <col min="10241" max="10241" width="20.875" style="71" customWidth="1"/>
    <col min="10242" max="10242" width="19" style="71" customWidth="1"/>
    <col min="10243" max="10243" width="22.125" style="71" customWidth="1"/>
    <col min="10244" max="10244" width="21.625" style="71" customWidth="1"/>
    <col min="10245" max="10245" width="9" style="71"/>
    <col min="10246" max="10246" width="5.75" style="71" bestFit="1" customWidth="1"/>
    <col min="10247" max="10247" width="17.25" style="71" customWidth="1"/>
    <col min="10248" max="10248" width="13.375" style="71" bestFit="1" customWidth="1"/>
    <col min="10249" max="10496" width="9" style="71"/>
    <col min="10497" max="10497" width="20.875" style="71" customWidth="1"/>
    <col min="10498" max="10498" width="19" style="71" customWidth="1"/>
    <col min="10499" max="10499" width="22.125" style="71" customWidth="1"/>
    <col min="10500" max="10500" width="21.625" style="71" customWidth="1"/>
    <col min="10501" max="10501" width="9" style="71"/>
    <col min="10502" max="10502" width="5.75" style="71" bestFit="1" customWidth="1"/>
    <col min="10503" max="10503" width="17.25" style="71" customWidth="1"/>
    <col min="10504" max="10504" width="13.375" style="71" bestFit="1" customWidth="1"/>
    <col min="10505" max="10752" width="9" style="71"/>
    <col min="10753" max="10753" width="20.875" style="71" customWidth="1"/>
    <col min="10754" max="10754" width="19" style="71" customWidth="1"/>
    <col min="10755" max="10755" width="22.125" style="71" customWidth="1"/>
    <col min="10756" max="10756" width="21.625" style="71" customWidth="1"/>
    <col min="10757" max="10757" width="9" style="71"/>
    <col min="10758" max="10758" width="5.75" style="71" bestFit="1" customWidth="1"/>
    <col min="10759" max="10759" width="17.25" style="71" customWidth="1"/>
    <col min="10760" max="10760" width="13.375" style="71" bestFit="1" customWidth="1"/>
    <col min="10761" max="11008" width="9" style="71"/>
    <col min="11009" max="11009" width="20.875" style="71" customWidth="1"/>
    <col min="11010" max="11010" width="19" style="71" customWidth="1"/>
    <col min="11011" max="11011" width="22.125" style="71" customWidth="1"/>
    <col min="11012" max="11012" width="21.625" style="71" customWidth="1"/>
    <col min="11013" max="11013" width="9" style="71"/>
    <col min="11014" max="11014" width="5.75" style="71" bestFit="1" customWidth="1"/>
    <col min="11015" max="11015" width="17.25" style="71" customWidth="1"/>
    <col min="11016" max="11016" width="13.375" style="71" bestFit="1" customWidth="1"/>
    <col min="11017" max="11264" width="9" style="71"/>
    <col min="11265" max="11265" width="20.875" style="71" customWidth="1"/>
    <col min="11266" max="11266" width="19" style="71" customWidth="1"/>
    <col min="11267" max="11267" width="22.125" style="71" customWidth="1"/>
    <col min="11268" max="11268" width="21.625" style="71" customWidth="1"/>
    <col min="11269" max="11269" width="9" style="71"/>
    <col min="11270" max="11270" width="5.75" style="71" bestFit="1" customWidth="1"/>
    <col min="11271" max="11271" width="17.25" style="71" customWidth="1"/>
    <col min="11272" max="11272" width="13.375" style="71" bestFit="1" customWidth="1"/>
    <col min="11273" max="11520" width="9" style="71"/>
    <col min="11521" max="11521" width="20.875" style="71" customWidth="1"/>
    <col min="11522" max="11522" width="19" style="71" customWidth="1"/>
    <col min="11523" max="11523" width="22.125" style="71" customWidth="1"/>
    <col min="11524" max="11524" width="21.625" style="71" customWidth="1"/>
    <col min="11525" max="11525" width="9" style="71"/>
    <col min="11526" max="11526" width="5.75" style="71" bestFit="1" customWidth="1"/>
    <col min="11527" max="11527" width="17.25" style="71" customWidth="1"/>
    <col min="11528" max="11528" width="13.375" style="71" bestFit="1" customWidth="1"/>
    <col min="11529" max="11776" width="9" style="71"/>
    <col min="11777" max="11777" width="20.875" style="71" customWidth="1"/>
    <col min="11778" max="11778" width="19" style="71" customWidth="1"/>
    <col min="11779" max="11779" width="22.125" style="71" customWidth="1"/>
    <col min="11780" max="11780" width="21.625" style="71" customWidth="1"/>
    <col min="11781" max="11781" width="9" style="71"/>
    <col min="11782" max="11782" width="5.75" style="71" bestFit="1" customWidth="1"/>
    <col min="11783" max="11783" width="17.25" style="71" customWidth="1"/>
    <col min="11784" max="11784" width="13.375" style="71" bestFit="1" customWidth="1"/>
    <col min="11785" max="12032" width="9" style="71"/>
    <col min="12033" max="12033" width="20.875" style="71" customWidth="1"/>
    <col min="12034" max="12034" width="19" style="71" customWidth="1"/>
    <col min="12035" max="12035" width="22.125" style="71" customWidth="1"/>
    <col min="12036" max="12036" width="21.625" style="71" customWidth="1"/>
    <col min="12037" max="12037" width="9" style="71"/>
    <col min="12038" max="12038" width="5.75" style="71" bestFit="1" customWidth="1"/>
    <col min="12039" max="12039" width="17.25" style="71" customWidth="1"/>
    <col min="12040" max="12040" width="13.375" style="71" bestFit="1" customWidth="1"/>
    <col min="12041" max="12288" width="9" style="71"/>
    <col min="12289" max="12289" width="20.875" style="71" customWidth="1"/>
    <col min="12290" max="12290" width="19" style="71" customWidth="1"/>
    <col min="12291" max="12291" width="22.125" style="71" customWidth="1"/>
    <col min="12292" max="12292" width="21.625" style="71" customWidth="1"/>
    <col min="12293" max="12293" width="9" style="71"/>
    <col min="12294" max="12294" width="5.75" style="71" bestFit="1" customWidth="1"/>
    <col min="12295" max="12295" width="17.25" style="71" customWidth="1"/>
    <col min="12296" max="12296" width="13.375" style="71" bestFit="1" customWidth="1"/>
    <col min="12297" max="12544" width="9" style="71"/>
    <col min="12545" max="12545" width="20.875" style="71" customWidth="1"/>
    <col min="12546" max="12546" width="19" style="71" customWidth="1"/>
    <col min="12547" max="12547" width="22.125" style="71" customWidth="1"/>
    <col min="12548" max="12548" width="21.625" style="71" customWidth="1"/>
    <col min="12549" max="12549" width="9" style="71"/>
    <col min="12550" max="12550" width="5.75" style="71" bestFit="1" customWidth="1"/>
    <col min="12551" max="12551" width="17.25" style="71" customWidth="1"/>
    <col min="12552" max="12552" width="13.375" style="71" bestFit="1" customWidth="1"/>
    <col min="12553" max="12800" width="9" style="71"/>
    <col min="12801" max="12801" width="20.875" style="71" customWidth="1"/>
    <col min="12802" max="12802" width="19" style="71" customWidth="1"/>
    <col min="12803" max="12803" width="22.125" style="71" customWidth="1"/>
    <col min="12804" max="12804" width="21.625" style="71" customWidth="1"/>
    <col min="12805" max="12805" width="9" style="71"/>
    <col min="12806" max="12806" width="5.75" style="71" bestFit="1" customWidth="1"/>
    <col min="12807" max="12807" width="17.25" style="71" customWidth="1"/>
    <col min="12808" max="12808" width="13.375" style="71" bestFit="1" customWidth="1"/>
    <col min="12809" max="13056" width="9" style="71"/>
    <col min="13057" max="13057" width="20.875" style="71" customWidth="1"/>
    <col min="13058" max="13058" width="19" style="71" customWidth="1"/>
    <col min="13059" max="13059" width="22.125" style="71" customWidth="1"/>
    <col min="13060" max="13060" width="21.625" style="71" customWidth="1"/>
    <col min="13061" max="13061" width="9" style="71"/>
    <col min="13062" max="13062" width="5.75" style="71" bestFit="1" customWidth="1"/>
    <col min="13063" max="13063" width="17.25" style="71" customWidth="1"/>
    <col min="13064" max="13064" width="13.375" style="71" bestFit="1" customWidth="1"/>
    <col min="13065" max="13312" width="9" style="71"/>
    <col min="13313" max="13313" width="20.875" style="71" customWidth="1"/>
    <col min="13314" max="13314" width="19" style="71" customWidth="1"/>
    <col min="13315" max="13315" width="22.125" style="71" customWidth="1"/>
    <col min="13316" max="13316" width="21.625" style="71" customWidth="1"/>
    <col min="13317" max="13317" width="9" style="71"/>
    <col min="13318" max="13318" width="5.75" style="71" bestFit="1" customWidth="1"/>
    <col min="13319" max="13319" width="17.25" style="71" customWidth="1"/>
    <col min="13320" max="13320" width="13.375" style="71" bestFit="1" customWidth="1"/>
    <col min="13321" max="13568" width="9" style="71"/>
    <col min="13569" max="13569" width="20.875" style="71" customWidth="1"/>
    <col min="13570" max="13570" width="19" style="71" customWidth="1"/>
    <col min="13571" max="13571" width="22.125" style="71" customWidth="1"/>
    <col min="13572" max="13572" width="21.625" style="71" customWidth="1"/>
    <col min="13573" max="13573" width="9" style="71"/>
    <col min="13574" max="13574" width="5.75" style="71" bestFit="1" customWidth="1"/>
    <col min="13575" max="13575" width="17.25" style="71" customWidth="1"/>
    <col min="13576" max="13576" width="13.375" style="71" bestFit="1" customWidth="1"/>
    <col min="13577" max="13824" width="9" style="71"/>
    <col min="13825" max="13825" width="20.875" style="71" customWidth="1"/>
    <col min="13826" max="13826" width="19" style="71" customWidth="1"/>
    <col min="13827" max="13827" width="22.125" style="71" customWidth="1"/>
    <col min="13828" max="13828" width="21.625" style="71" customWidth="1"/>
    <col min="13829" max="13829" width="9" style="71"/>
    <col min="13830" max="13830" width="5.75" style="71" bestFit="1" customWidth="1"/>
    <col min="13831" max="13831" width="17.25" style="71" customWidth="1"/>
    <col min="13832" max="13832" width="13.375" style="71" bestFit="1" customWidth="1"/>
    <col min="13833" max="14080" width="9" style="71"/>
    <col min="14081" max="14081" width="20.875" style="71" customWidth="1"/>
    <col min="14082" max="14082" width="19" style="71" customWidth="1"/>
    <col min="14083" max="14083" width="22.125" style="71" customWidth="1"/>
    <col min="14084" max="14084" width="21.625" style="71" customWidth="1"/>
    <col min="14085" max="14085" width="9" style="71"/>
    <col min="14086" max="14086" width="5.75" style="71" bestFit="1" customWidth="1"/>
    <col min="14087" max="14087" width="17.25" style="71" customWidth="1"/>
    <col min="14088" max="14088" width="13.375" style="71" bestFit="1" customWidth="1"/>
    <col min="14089" max="14336" width="9" style="71"/>
    <col min="14337" max="14337" width="20.875" style="71" customWidth="1"/>
    <col min="14338" max="14338" width="19" style="71" customWidth="1"/>
    <col min="14339" max="14339" width="22.125" style="71" customWidth="1"/>
    <col min="14340" max="14340" width="21.625" style="71" customWidth="1"/>
    <col min="14341" max="14341" width="9" style="71"/>
    <col min="14342" max="14342" width="5.75" style="71" bestFit="1" customWidth="1"/>
    <col min="14343" max="14343" width="17.25" style="71" customWidth="1"/>
    <col min="14344" max="14344" width="13.375" style="71" bestFit="1" customWidth="1"/>
    <col min="14345" max="14592" width="9" style="71"/>
    <col min="14593" max="14593" width="20.875" style="71" customWidth="1"/>
    <col min="14594" max="14594" width="19" style="71" customWidth="1"/>
    <col min="14595" max="14595" width="22.125" style="71" customWidth="1"/>
    <col min="14596" max="14596" width="21.625" style="71" customWidth="1"/>
    <col min="14597" max="14597" width="9" style="71"/>
    <col min="14598" max="14598" width="5.75" style="71" bestFit="1" customWidth="1"/>
    <col min="14599" max="14599" width="17.25" style="71" customWidth="1"/>
    <col min="14600" max="14600" width="13.375" style="71" bestFit="1" customWidth="1"/>
    <col min="14601" max="14848" width="9" style="71"/>
    <col min="14849" max="14849" width="20.875" style="71" customWidth="1"/>
    <col min="14850" max="14850" width="19" style="71" customWidth="1"/>
    <col min="14851" max="14851" width="22.125" style="71" customWidth="1"/>
    <col min="14852" max="14852" width="21.625" style="71" customWidth="1"/>
    <col min="14853" max="14853" width="9" style="71"/>
    <col min="14854" max="14854" width="5.75" style="71" bestFit="1" customWidth="1"/>
    <col min="14855" max="14855" width="17.25" style="71" customWidth="1"/>
    <col min="14856" max="14856" width="13.375" style="71" bestFit="1" customWidth="1"/>
    <col min="14857" max="15104" width="9" style="71"/>
    <col min="15105" max="15105" width="20.875" style="71" customWidth="1"/>
    <col min="15106" max="15106" width="19" style="71" customWidth="1"/>
    <col min="15107" max="15107" width="22.125" style="71" customWidth="1"/>
    <col min="15108" max="15108" width="21.625" style="71" customWidth="1"/>
    <col min="15109" max="15109" width="9" style="71"/>
    <col min="15110" max="15110" width="5.75" style="71" bestFit="1" customWidth="1"/>
    <col min="15111" max="15111" width="17.25" style="71" customWidth="1"/>
    <col min="15112" max="15112" width="13.375" style="71" bestFit="1" customWidth="1"/>
    <col min="15113" max="15360" width="9" style="71"/>
    <col min="15361" max="15361" width="20.875" style="71" customWidth="1"/>
    <col min="15362" max="15362" width="19" style="71" customWidth="1"/>
    <col min="15363" max="15363" width="22.125" style="71" customWidth="1"/>
    <col min="15364" max="15364" width="21.625" style="71" customWidth="1"/>
    <col min="15365" max="15365" width="9" style="71"/>
    <col min="15366" max="15366" width="5.75" style="71" bestFit="1" customWidth="1"/>
    <col min="15367" max="15367" width="17.25" style="71" customWidth="1"/>
    <col min="15368" max="15368" width="13.375" style="71" bestFit="1" customWidth="1"/>
    <col min="15369" max="15616" width="9" style="71"/>
    <col min="15617" max="15617" width="20.875" style="71" customWidth="1"/>
    <col min="15618" max="15618" width="19" style="71" customWidth="1"/>
    <col min="15619" max="15619" width="22.125" style="71" customWidth="1"/>
    <col min="15620" max="15620" width="21.625" style="71" customWidth="1"/>
    <col min="15621" max="15621" width="9" style="71"/>
    <col min="15622" max="15622" width="5.75" style="71" bestFit="1" customWidth="1"/>
    <col min="15623" max="15623" width="17.25" style="71" customWidth="1"/>
    <col min="15624" max="15624" width="13.375" style="71" bestFit="1" customWidth="1"/>
    <col min="15625" max="15872" width="9" style="71"/>
    <col min="15873" max="15873" width="20.875" style="71" customWidth="1"/>
    <col min="15874" max="15874" width="19" style="71" customWidth="1"/>
    <col min="15875" max="15875" width="22.125" style="71" customWidth="1"/>
    <col min="15876" max="15876" width="21.625" style="71" customWidth="1"/>
    <col min="15877" max="15877" width="9" style="71"/>
    <col min="15878" max="15878" width="5.75" style="71" bestFit="1" customWidth="1"/>
    <col min="15879" max="15879" width="17.25" style="71" customWidth="1"/>
    <col min="15880" max="15880" width="13.375" style="71" bestFit="1" customWidth="1"/>
    <col min="15881" max="16128" width="9" style="71"/>
    <col min="16129" max="16129" width="20.875" style="71" customWidth="1"/>
    <col min="16130" max="16130" width="19" style="71" customWidth="1"/>
    <col min="16131" max="16131" width="22.125" style="71" customWidth="1"/>
    <col min="16132" max="16132" width="21.625" style="71" customWidth="1"/>
    <col min="16133" max="16133" width="9" style="71"/>
    <col min="16134" max="16134" width="5.75" style="71" bestFit="1" customWidth="1"/>
    <col min="16135" max="16135" width="17.25" style="71" customWidth="1"/>
    <col min="16136" max="16136" width="13.375" style="71" bestFit="1" customWidth="1"/>
    <col min="16137" max="16384" width="9" style="71"/>
  </cols>
  <sheetData>
    <row r="1" spans="1:8" ht="26.25" customHeight="1" x14ac:dyDescent="0.35">
      <c r="A1" s="131" t="s">
        <v>0</v>
      </c>
      <c r="B1" s="131"/>
      <c r="C1" s="131"/>
      <c r="D1" s="131"/>
    </row>
    <row r="2" spans="1:8" ht="26.25" customHeight="1" x14ac:dyDescent="0.35">
      <c r="A2" s="131" t="s">
        <v>70</v>
      </c>
      <c r="B2" s="131"/>
      <c r="C2" s="131"/>
      <c r="D2" s="131"/>
    </row>
    <row r="3" spans="1:8" ht="26.25" customHeight="1" x14ac:dyDescent="0.35">
      <c r="A3" s="131" t="s">
        <v>145</v>
      </c>
      <c r="B3" s="131"/>
      <c r="C3" s="131"/>
      <c r="D3" s="131"/>
    </row>
    <row r="4" spans="1:8" ht="26.25" customHeight="1" x14ac:dyDescent="0.35">
      <c r="A4" s="132" t="s">
        <v>37</v>
      </c>
      <c r="B4" s="132"/>
      <c r="C4" s="132" t="s">
        <v>47</v>
      </c>
      <c r="D4" s="132"/>
    </row>
    <row r="5" spans="1:8" ht="26.25" customHeight="1" x14ac:dyDescent="0.35">
      <c r="A5" s="73"/>
      <c r="B5" s="74" t="s">
        <v>71</v>
      </c>
      <c r="C5" s="73"/>
      <c r="D5" s="74" t="s">
        <v>16</v>
      </c>
    </row>
    <row r="6" spans="1:8" ht="26.25" customHeight="1" x14ac:dyDescent="0.35">
      <c r="A6" s="75" t="s">
        <v>38</v>
      </c>
      <c r="B6" s="76">
        <v>83954</v>
      </c>
      <c r="C6" s="75" t="s">
        <v>72</v>
      </c>
      <c r="D6" s="77">
        <v>436173.5</v>
      </c>
    </row>
    <row r="7" spans="1:8" ht="26.25" customHeight="1" x14ac:dyDescent="0.35">
      <c r="A7" s="75" t="s">
        <v>73</v>
      </c>
      <c r="B7" s="77">
        <v>14341416.310000001</v>
      </c>
      <c r="C7" s="75" t="s">
        <v>74</v>
      </c>
      <c r="D7" s="77">
        <v>74825.5</v>
      </c>
      <c r="G7" s="78"/>
    </row>
    <row r="8" spans="1:8" ht="26.25" customHeight="1" x14ac:dyDescent="0.35">
      <c r="A8" s="75" t="s">
        <v>41</v>
      </c>
      <c r="B8" s="77">
        <v>14544753.49</v>
      </c>
      <c r="C8" s="75"/>
      <c r="D8" s="79"/>
    </row>
    <row r="9" spans="1:8" ht="26.25" customHeight="1" x14ac:dyDescent="0.35">
      <c r="A9" s="75" t="s">
        <v>75</v>
      </c>
      <c r="B9" s="77">
        <v>17833211.379999999</v>
      </c>
      <c r="C9" s="75"/>
      <c r="D9" s="76"/>
      <c r="G9" s="80"/>
      <c r="H9" s="80"/>
    </row>
    <row r="10" spans="1:8" ht="26.25" customHeight="1" x14ac:dyDescent="0.35">
      <c r="A10" s="75" t="s">
        <v>76</v>
      </c>
      <c r="B10" s="77">
        <v>450663.13</v>
      </c>
      <c r="C10" s="75"/>
      <c r="D10" s="76"/>
      <c r="G10" s="80"/>
      <c r="H10" s="80"/>
    </row>
    <row r="11" spans="1:8" ht="26.25" customHeight="1" x14ac:dyDescent="0.35">
      <c r="A11" s="75" t="s">
        <v>77</v>
      </c>
      <c r="B11" s="76">
        <v>20000</v>
      </c>
      <c r="C11" s="75"/>
      <c r="D11" s="76"/>
      <c r="G11" s="80"/>
      <c r="H11" s="80"/>
    </row>
    <row r="12" spans="1:8" ht="26.25" customHeight="1" x14ac:dyDescent="0.35">
      <c r="A12" s="75" t="s">
        <v>46</v>
      </c>
      <c r="B12" s="77">
        <v>776185.3</v>
      </c>
      <c r="C12" s="75"/>
      <c r="D12" s="76"/>
    </row>
    <row r="13" spans="1:8" ht="26.25" customHeight="1" x14ac:dyDescent="0.35">
      <c r="A13" s="75"/>
      <c r="B13" s="77"/>
      <c r="C13" s="75"/>
      <c r="D13" s="76"/>
    </row>
    <row r="14" spans="1:8" ht="26.25" customHeight="1" x14ac:dyDescent="0.35">
      <c r="A14" s="75"/>
      <c r="B14" s="81"/>
      <c r="C14" s="82" t="s">
        <v>137</v>
      </c>
      <c r="D14" s="77">
        <v>47539184.609999992</v>
      </c>
      <c r="G14" s="78"/>
    </row>
    <row r="15" spans="1:8" ht="26.25" customHeight="1" x14ac:dyDescent="0.35">
      <c r="A15" s="75"/>
      <c r="B15" s="83"/>
      <c r="C15" s="82"/>
      <c r="D15" s="84"/>
    </row>
    <row r="16" spans="1:8" ht="26.25" customHeight="1" x14ac:dyDescent="0.35">
      <c r="A16" s="85" t="s">
        <v>78</v>
      </c>
      <c r="B16" s="86">
        <f>SUM(B6:B15)</f>
        <v>48050183.609999999</v>
      </c>
      <c r="C16" s="85" t="s">
        <v>79</v>
      </c>
      <c r="D16" s="86">
        <f>SUM(D6:D14)</f>
        <v>48050183.609999992</v>
      </c>
      <c r="F16" s="87"/>
      <c r="G16" s="88"/>
    </row>
    <row r="17" spans="1:7" ht="26.25" customHeight="1" x14ac:dyDescent="0.35">
      <c r="A17" s="73"/>
      <c r="B17" s="73"/>
      <c r="C17" s="73"/>
      <c r="D17" s="73"/>
    </row>
    <row r="18" spans="1:7" ht="26.25" customHeight="1" x14ac:dyDescent="0.35">
      <c r="D18" s="87"/>
    </row>
    <row r="19" spans="1:7" ht="26.25" customHeight="1" x14ac:dyDescent="0.35">
      <c r="B19" s="89" t="s">
        <v>80</v>
      </c>
      <c r="C19" s="72" t="s">
        <v>72</v>
      </c>
      <c r="D19" s="90">
        <f>+D6</f>
        <v>436173.5</v>
      </c>
    </row>
    <row r="20" spans="1:7" ht="21" x14ac:dyDescent="0.35">
      <c r="C20" s="72" t="s">
        <v>74</v>
      </c>
      <c r="D20" s="90">
        <f>+D7</f>
        <v>74825.5</v>
      </c>
    </row>
    <row r="21" spans="1:7" ht="26.25" customHeight="1" x14ac:dyDescent="0.35">
      <c r="C21" s="72" t="s">
        <v>46</v>
      </c>
      <c r="D21" s="90">
        <f>+B12</f>
        <v>776185.3</v>
      </c>
    </row>
    <row r="22" spans="1:7" ht="26.25" customHeight="1" x14ac:dyDescent="0.35">
      <c r="C22" s="91" t="s">
        <v>81</v>
      </c>
      <c r="D22" s="92">
        <v>533501.59</v>
      </c>
      <c r="G22" s="72">
        <v>97378</v>
      </c>
    </row>
    <row r="23" spans="1:7" ht="26.25" customHeight="1" thickBot="1" x14ac:dyDescent="0.4">
      <c r="C23" s="93" t="s">
        <v>82</v>
      </c>
      <c r="D23" s="94">
        <f>SUM(D19:D22)</f>
        <v>1820685.8900000001</v>
      </c>
      <c r="G23" s="72">
        <v>372358.5</v>
      </c>
    </row>
    <row r="24" spans="1:7" ht="26.25" customHeight="1" thickTop="1" x14ac:dyDescent="0.35">
      <c r="D24" s="95"/>
      <c r="G24" s="72">
        <v>63765.09</v>
      </c>
    </row>
    <row r="25" spans="1:7" ht="26.25" customHeight="1" x14ac:dyDescent="0.4">
      <c r="B25" s="133" t="s">
        <v>83</v>
      </c>
      <c r="C25" s="133"/>
      <c r="D25" s="96">
        <f>+D16-D23</f>
        <v>46229497.719999991</v>
      </c>
      <c r="G25" s="72">
        <f>SUM(G22:G24)</f>
        <v>533501.59</v>
      </c>
    </row>
    <row r="29" spans="1:7" ht="26.25" customHeight="1" x14ac:dyDescent="0.35">
      <c r="C29" s="130" t="s">
        <v>84</v>
      </c>
      <c r="D29" s="130"/>
    </row>
    <row r="30" spans="1:7" ht="26.25" customHeight="1" x14ac:dyDescent="0.35">
      <c r="C30" s="130" t="s">
        <v>85</v>
      </c>
      <c r="D30" s="130"/>
    </row>
  </sheetData>
  <mergeCells count="8">
    <mergeCell ref="C29:D29"/>
    <mergeCell ref="C30:D30"/>
    <mergeCell ref="A1:D1"/>
    <mergeCell ref="A2:D2"/>
    <mergeCell ref="A3:D3"/>
    <mergeCell ref="A4:B4"/>
    <mergeCell ref="C4:D4"/>
    <mergeCell ref="B25:C25"/>
  </mergeCells>
  <pageMargins left="0.70866141732283472" right="0.31496062992125984" top="0.74803149606299213" bottom="0.74803149606299213" header="0.31496062992125984" footer="0.31496062992125984"/>
  <pageSetup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pane xSplit="1" ySplit="3" topLeftCell="B19" activePane="bottomRight" state="frozen"/>
      <selection activeCell="A10" sqref="A10"/>
      <selection pane="topRight" activeCell="A10" sqref="A10"/>
      <selection pane="bottomLeft" activeCell="A10" sqref="A10"/>
      <selection pane="bottomRight" activeCell="N5" sqref="N5"/>
    </sheetView>
  </sheetViews>
  <sheetFormatPr defaultRowHeight="26.25" customHeight="1" x14ac:dyDescent="0.35"/>
  <cols>
    <col min="1" max="1" width="33.25" style="98" customWidth="1"/>
    <col min="2" max="8" width="10.5" style="71" hidden="1" customWidth="1"/>
    <col min="9" max="9" width="23" style="71" customWidth="1"/>
    <col min="10" max="13" width="10.5" style="71" hidden="1" customWidth="1"/>
    <col min="14" max="14" width="23" style="71" customWidth="1"/>
    <col min="15" max="15" width="9" style="98"/>
    <col min="16" max="16" width="21.375" style="99" bestFit="1" customWidth="1"/>
    <col min="17" max="17" width="7.75" style="98" bestFit="1" customWidth="1"/>
    <col min="18" max="256" width="9" style="98"/>
    <col min="257" max="257" width="36.5" style="98" customWidth="1"/>
    <col min="258" max="262" width="0" style="98" hidden="1" customWidth="1"/>
    <col min="263" max="263" width="17.125" style="98" customWidth="1"/>
    <col min="264" max="269" width="0" style="98" hidden="1" customWidth="1"/>
    <col min="270" max="270" width="18.125" style="98" customWidth="1"/>
    <col min="271" max="271" width="9" style="98"/>
    <col min="272" max="272" width="21.375" style="98" bestFit="1" customWidth="1"/>
    <col min="273" max="273" width="7.75" style="98" bestFit="1" customWidth="1"/>
    <col min="274" max="512" width="9" style="98"/>
    <col min="513" max="513" width="36.5" style="98" customWidth="1"/>
    <col min="514" max="518" width="0" style="98" hidden="1" customWidth="1"/>
    <col min="519" max="519" width="17.125" style="98" customWidth="1"/>
    <col min="520" max="525" width="0" style="98" hidden="1" customWidth="1"/>
    <col min="526" max="526" width="18.125" style="98" customWidth="1"/>
    <col min="527" max="527" width="9" style="98"/>
    <col min="528" max="528" width="21.375" style="98" bestFit="1" customWidth="1"/>
    <col min="529" max="529" width="7.75" style="98" bestFit="1" customWidth="1"/>
    <col min="530" max="768" width="9" style="98"/>
    <col min="769" max="769" width="36.5" style="98" customWidth="1"/>
    <col min="770" max="774" width="0" style="98" hidden="1" customWidth="1"/>
    <col min="775" max="775" width="17.125" style="98" customWidth="1"/>
    <col min="776" max="781" width="0" style="98" hidden="1" customWidth="1"/>
    <col min="782" max="782" width="18.125" style="98" customWidth="1"/>
    <col min="783" max="783" width="9" style="98"/>
    <col min="784" max="784" width="21.375" style="98" bestFit="1" customWidth="1"/>
    <col min="785" max="785" width="7.75" style="98" bestFit="1" customWidth="1"/>
    <col min="786" max="1024" width="9" style="98"/>
    <col min="1025" max="1025" width="36.5" style="98" customWidth="1"/>
    <col min="1026" max="1030" width="0" style="98" hidden="1" customWidth="1"/>
    <col min="1031" max="1031" width="17.125" style="98" customWidth="1"/>
    <col min="1032" max="1037" width="0" style="98" hidden="1" customWidth="1"/>
    <col min="1038" max="1038" width="18.125" style="98" customWidth="1"/>
    <col min="1039" max="1039" width="9" style="98"/>
    <col min="1040" max="1040" width="21.375" style="98" bestFit="1" customWidth="1"/>
    <col min="1041" max="1041" width="7.75" style="98" bestFit="1" customWidth="1"/>
    <col min="1042" max="1280" width="9" style="98"/>
    <col min="1281" max="1281" width="36.5" style="98" customWidth="1"/>
    <col min="1282" max="1286" width="0" style="98" hidden="1" customWidth="1"/>
    <col min="1287" max="1287" width="17.125" style="98" customWidth="1"/>
    <col min="1288" max="1293" width="0" style="98" hidden="1" customWidth="1"/>
    <col min="1294" max="1294" width="18.125" style="98" customWidth="1"/>
    <col min="1295" max="1295" width="9" style="98"/>
    <col min="1296" max="1296" width="21.375" style="98" bestFit="1" customWidth="1"/>
    <col min="1297" max="1297" width="7.75" style="98" bestFit="1" customWidth="1"/>
    <col min="1298" max="1536" width="9" style="98"/>
    <col min="1537" max="1537" width="36.5" style="98" customWidth="1"/>
    <col min="1538" max="1542" width="0" style="98" hidden="1" customWidth="1"/>
    <col min="1543" max="1543" width="17.125" style="98" customWidth="1"/>
    <col min="1544" max="1549" width="0" style="98" hidden="1" customWidth="1"/>
    <col min="1550" max="1550" width="18.125" style="98" customWidth="1"/>
    <col min="1551" max="1551" width="9" style="98"/>
    <col min="1552" max="1552" width="21.375" style="98" bestFit="1" customWidth="1"/>
    <col min="1553" max="1553" width="7.75" style="98" bestFit="1" customWidth="1"/>
    <col min="1554" max="1792" width="9" style="98"/>
    <col min="1793" max="1793" width="36.5" style="98" customWidth="1"/>
    <col min="1794" max="1798" width="0" style="98" hidden="1" customWidth="1"/>
    <col min="1799" max="1799" width="17.125" style="98" customWidth="1"/>
    <col min="1800" max="1805" width="0" style="98" hidden="1" customWidth="1"/>
    <col min="1806" max="1806" width="18.125" style="98" customWidth="1"/>
    <col min="1807" max="1807" width="9" style="98"/>
    <col min="1808" max="1808" width="21.375" style="98" bestFit="1" customWidth="1"/>
    <col min="1809" max="1809" width="7.75" style="98" bestFit="1" customWidth="1"/>
    <col min="1810" max="2048" width="9" style="98"/>
    <col min="2049" max="2049" width="36.5" style="98" customWidth="1"/>
    <col min="2050" max="2054" width="0" style="98" hidden="1" customWidth="1"/>
    <col min="2055" max="2055" width="17.125" style="98" customWidth="1"/>
    <col min="2056" max="2061" width="0" style="98" hidden="1" customWidth="1"/>
    <col min="2062" max="2062" width="18.125" style="98" customWidth="1"/>
    <col min="2063" max="2063" width="9" style="98"/>
    <col min="2064" max="2064" width="21.375" style="98" bestFit="1" customWidth="1"/>
    <col min="2065" max="2065" width="7.75" style="98" bestFit="1" customWidth="1"/>
    <col min="2066" max="2304" width="9" style="98"/>
    <col min="2305" max="2305" width="36.5" style="98" customWidth="1"/>
    <col min="2306" max="2310" width="0" style="98" hidden="1" customWidth="1"/>
    <col min="2311" max="2311" width="17.125" style="98" customWidth="1"/>
    <col min="2312" max="2317" width="0" style="98" hidden="1" customWidth="1"/>
    <col min="2318" max="2318" width="18.125" style="98" customWidth="1"/>
    <col min="2319" max="2319" width="9" style="98"/>
    <col min="2320" max="2320" width="21.375" style="98" bestFit="1" customWidth="1"/>
    <col min="2321" max="2321" width="7.75" style="98" bestFit="1" customWidth="1"/>
    <col min="2322" max="2560" width="9" style="98"/>
    <col min="2561" max="2561" width="36.5" style="98" customWidth="1"/>
    <col min="2562" max="2566" width="0" style="98" hidden="1" customWidth="1"/>
    <col min="2567" max="2567" width="17.125" style="98" customWidth="1"/>
    <col min="2568" max="2573" width="0" style="98" hidden="1" customWidth="1"/>
    <col min="2574" max="2574" width="18.125" style="98" customWidth="1"/>
    <col min="2575" max="2575" width="9" style="98"/>
    <col min="2576" max="2576" width="21.375" style="98" bestFit="1" customWidth="1"/>
    <col min="2577" max="2577" width="7.75" style="98" bestFit="1" customWidth="1"/>
    <col min="2578" max="2816" width="9" style="98"/>
    <col min="2817" max="2817" width="36.5" style="98" customWidth="1"/>
    <col min="2818" max="2822" width="0" style="98" hidden="1" customWidth="1"/>
    <col min="2823" max="2823" width="17.125" style="98" customWidth="1"/>
    <col min="2824" max="2829" width="0" style="98" hidden="1" customWidth="1"/>
    <col min="2830" max="2830" width="18.125" style="98" customWidth="1"/>
    <col min="2831" max="2831" width="9" style="98"/>
    <col min="2832" max="2832" width="21.375" style="98" bestFit="1" customWidth="1"/>
    <col min="2833" max="2833" width="7.75" style="98" bestFit="1" customWidth="1"/>
    <col min="2834" max="3072" width="9" style="98"/>
    <col min="3073" max="3073" width="36.5" style="98" customWidth="1"/>
    <col min="3074" max="3078" width="0" style="98" hidden="1" customWidth="1"/>
    <col min="3079" max="3079" width="17.125" style="98" customWidth="1"/>
    <col min="3080" max="3085" width="0" style="98" hidden="1" customWidth="1"/>
    <col min="3086" max="3086" width="18.125" style="98" customWidth="1"/>
    <col min="3087" max="3087" width="9" style="98"/>
    <col min="3088" max="3088" width="21.375" style="98" bestFit="1" customWidth="1"/>
    <col min="3089" max="3089" width="7.75" style="98" bestFit="1" customWidth="1"/>
    <col min="3090" max="3328" width="9" style="98"/>
    <col min="3329" max="3329" width="36.5" style="98" customWidth="1"/>
    <col min="3330" max="3334" width="0" style="98" hidden="1" customWidth="1"/>
    <col min="3335" max="3335" width="17.125" style="98" customWidth="1"/>
    <col min="3336" max="3341" width="0" style="98" hidden="1" customWidth="1"/>
    <col min="3342" max="3342" width="18.125" style="98" customWidth="1"/>
    <col min="3343" max="3343" width="9" style="98"/>
    <col min="3344" max="3344" width="21.375" style="98" bestFit="1" customWidth="1"/>
    <col min="3345" max="3345" width="7.75" style="98" bestFit="1" customWidth="1"/>
    <col min="3346" max="3584" width="9" style="98"/>
    <col min="3585" max="3585" width="36.5" style="98" customWidth="1"/>
    <col min="3586" max="3590" width="0" style="98" hidden="1" customWidth="1"/>
    <col min="3591" max="3591" width="17.125" style="98" customWidth="1"/>
    <col min="3592" max="3597" width="0" style="98" hidden="1" customWidth="1"/>
    <col min="3598" max="3598" width="18.125" style="98" customWidth="1"/>
    <col min="3599" max="3599" width="9" style="98"/>
    <col min="3600" max="3600" width="21.375" style="98" bestFit="1" customWidth="1"/>
    <col min="3601" max="3601" width="7.75" style="98" bestFit="1" customWidth="1"/>
    <col min="3602" max="3840" width="9" style="98"/>
    <col min="3841" max="3841" width="36.5" style="98" customWidth="1"/>
    <col min="3842" max="3846" width="0" style="98" hidden="1" customWidth="1"/>
    <col min="3847" max="3847" width="17.125" style="98" customWidth="1"/>
    <col min="3848" max="3853" width="0" style="98" hidden="1" customWidth="1"/>
    <col min="3854" max="3854" width="18.125" style="98" customWidth="1"/>
    <col min="3855" max="3855" width="9" style="98"/>
    <col min="3856" max="3856" width="21.375" style="98" bestFit="1" customWidth="1"/>
    <col min="3857" max="3857" width="7.75" style="98" bestFit="1" customWidth="1"/>
    <col min="3858" max="4096" width="9" style="98"/>
    <col min="4097" max="4097" width="36.5" style="98" customWidth="1"/>
    <col min="4098" max="4102" width="0" style="98" hidden="1" customWidth="1"/>
    <col min="4103" max="4103" width="17.125" style="98" customWidth="1"/>
    <col min="4104" max="4109" width="0" style="98" hidden="1" customWidth="1"/>
    <col min="4110" max="4110" width="18.125" style="98" customWidth="1"/>
    <col min="4111" max="4111" width="9" style="98"/>
    <col min="4112" max="4112" width="21.375" style="98" bestFit="1" customWidth="1"/>
    <col min="4113" max="4113" width="7.75" style="98" bestFit="1" customWidth="1"/>
    <col min="4114" max="4352" width="9" style="98"/>
    <col min="4353" max="4353" width="36.5" style="98" customWidth="1"/>
    <col min="4354" max="4358" width="0" style="98" hidden="1" customWidth="1"/>
    <col min="4359" max="4359" width="17.125" style="98" customWidth="1"/>
    <col min="4360" max="4365" width="0" style="98" hidden="1" customWidth="1"/>
    <col min="4366" max="4366" width="18.125" style="98" customWidth="1"/>
    <col min="4367" max="4367" width="9" style="98"/>
    <col min="4368" max="4368" width="21.375" style="98" bestFit="1" customWidth="1"/>
    <col min="4369" max="4369" width="7.75" style="98" bestFit="1" customWidth="1"/>
    <col min="4370" max="4608" width="9" style="98"/>
    <col min="4609" max="4609" width="36.5" style="98" customWidth="1"/>
    <col min="4610" max="4614" width="0" style="98" hidden="1" customWidth="1"/>
    <col min="4615" max="4615" width="17.125" style="98" customWidth="1"/>
    <col min="4616" max="4621" width="0" style="98" hidden="1" customWidth="1"/>
    <col min="4622" max="4622" width="18.125" style="98" customWidth="1"/>
    <col min="4623" max="4623" width="9" style="98"/>
    <col min="4624" max="4624" width="21.375" style="98" bestFit="1" customWidth="1"/>
    <col min="4625" max="4625" width="7.75" style="98" bestFit="1" customWidth="1"/>
    <col min="4626" max="4864" width="9" style="98"/>
    <col min="4865" max="4865" width="36.5" style="98" customWidth="1"/>
    <col min="4866" max="4870" width="0" style="98" hidden="1" customWidth="1"/>
    <col min="4871" max="4871" width="17.125" style="98" customWidth="1"/>
    <col min="4872" max="4877" width="0" style="98" hidden="1" customWidth="1"/>
    <col min="4878" max="4878" width="18.125" style="98" customWidth="1"/>
    <col min="4879" max="4879" width="9" style="98"/>
    <col min="4880" max="4880" width="21.375" style="98" bestFit="1" customWidth="1"/>
    <col min="4881" max="4881" width="7.75" style="98" bestFit="1" customWidth="1"/>
    <col min="4882" max="5120" width="9" style="98"/>
    <col min="5121" max="5121" width="36.5" style="98" customWidth="1"/>
    <col min="5122" max="5126" width="0" style="98" hidden="1" customWidth="1"/>
    <col min="5127" max="5127" width="17.125" style="98" customWidth="1"/>
    <col min="5128" max="5133" width="0" style="98" hidden="1" customWidth="1"/>
    <col min="5134" max="5134" width="18.125" style="98" customWidth="1"/>
    <col min="5135" max="5135" width="9" style="98"/>
    <col min="5136" max="5136" width="21.375" style="98" bestFit="1" customWidth="1"/>
    <col min="5137" max="5137" width="7.75" style="98" bestFit="1" customWidth="1"/>
    <col min="5138" max="5376" width="9" style="98"/>
    <col min="5377" max="5377" width="36.5" style="98" customWidth="1"/>
    <col min="5378" max="5382" width="0" style="98" hidden="1" customWidth="1"/>
    <col min="5383" max="5383" width="17.125" style="98" customWidth="1"/>
    <col min="5384" max="5389" width="0" style="98" hidden="1" customWidth="1"/>
    <col min="5390" max="5390" width="18.125" style="98" customWidth="1"/>
    <col min="5391" max="5391" width="9" style="98"/>
    <col min="5392" max="5392" width="21.375" style="98" bestFit="1" customWidth="1"/>
    <col min="5393" max="5393" width="7.75" style="98" bestFit="1" customWidth="1"/>
    <col min="5394" max="5632" width="9" style="98"/>
    <col min="5633" max="5633" width="36.5" style="98" customWidth="1"/>
    <col min="5634" max="5638" width="0" style="98" hidden="1" customWidth="1"/>
    <col min="5639" max="5639" width="17.125" style="98" customWidth="1"/>
    <col min="5640" max="5645" width="0" style="98" hidden="1" customWidth="1"/>
    <col min="5646" max="5646" width="18.125" style="98" customWidth="1"/>
    <col min="5647" max="5647" width="9" style="98"/>
    <col min="5648" max="5648" width="21.375" style="98" bestFit="1" customWidth="1"/>
    <col min="5649" max="5649" width="7.75" style="98" bestFit="1" customWidth="1"/>
    <col min="5650" max="5888" width="9" style="98"/>
    <col min="5889" max="5889" width="36.5" style="98" customWidth="1"/>
    <col min="5890" max="5894" width="0" style="98" hidden="1" customWidth="1"/>
    <col min="5895" max="5895" width="17.125" style="98" customWidth="1"/>
    <col min="5896" max="5901" width="0" style="98" hidden="1" customWidth="1"/>
    <col min="5902" max="5902" width="18.125" style="98" customWidth="1"/>
    <col min="5903" max="5903" width="9" style="98"/>
    <col min="5904" max="5904" width="21.375" style="98" bestFit="1" customWidth="1"/>
    <col min="5905" max="5905" width="7.75" style="98" bestFit="1" customWidth="1"/>
    <col min="5906" max="6144" width="9" style="98"/>
    <col min="6145" max="6145" width="36.5" style="98" customWidth="1"/>
    <col min="6146" max="6150" width="0" style="98" hidden="1" customWidth="1"/>
    <col min="6151" max="6151" width="17.125" style="98" customWidth="1"/>
    <col min="6152" max="6157" width="0" style="98" hidden="1" customWidth="1"/>
    <col min="6158" max="6158" width="18.125" style="98" customWidth="1"/>
    <col min="6159" max="6159" width="9" style="98"/>
    <col min="6160" max="6160" width="21.375" style="98" bestFit="1" customWidth="1"/>
    <col min="6161" max="6161" width="7.75" style="98" bestFit="1" customWidth="1"/>
    <col min="6162" max="6400" width="9" style="98"/>
    <col min="6401" max="6401" width="36.5" style="98" customWidth="1"/>
    <col min="6402" max="6406" width="0" style="98" hidden="1" customWidth="1"/>
    <col min="6407" max="6407" width="17.125" style="98" customWidth="1"/>
    <col min="6408" max="6413" width="0" style="98" hidden="1" customWidth="1"/>
    <col min="6414" max="6414" width="18.125" style="98" customWidth="1"/>
    <col min="6415" max="6415" width="9" style="98"/>
    <col min="6416" max="6416" width="21.375" style="98" bestFit="1" customWidth="1"/>
    <col min="6417" max="6417" width="7.75" style="98" bestFit="1" customWidth="1"/>
    <col min="6418" max="6656" width="9" style="98"/>
    <col min="6657" max="6657" width="36.5" style="98" customWidth="1"/>
    <col min="6658" max="6662" width="0" style="98" hidden="1" customWidth="1"/>
    <col min="6663" max="6663" width="17.125" style="98" customWidth="1"/>
    <col min="6664" max="6669" width="0" style="98" hidden="1" customWidth="1"/>
    <col min="6670" max="6670" width="18.125" style="98" customWidth="1"/>
    <col min="6671" max="6671" width="9" style="98"/>
    <col min="6672" max="6672" width="21.375" style="98" bestFit="1" customWidth="1"/>
    <col min="6673" max="6673" width="7.75" style="98" bestFit="1" customWidth="1"/>
    <col min="6674" max="6912" width="9" style="98"/>
    <col min="6913" max="6913" width="36.5" style="98" customWidth="1"/>
    <col min="6914" max="6918" width="0" style="98" hidden="1" customWidth="1"/>
    <col min="6919" max="6919" width="17.125" style="98" customWidth="1"/>
    <col min="6920" max="6925" width="0" style="98" hidden="1" customWidth="1"/>
    <col min="6926" max="6926" width="18.125" style="98" customWidth="1"/>
    <col min="6927" max="6927" width="9" style="98"/>
    <col min="6928" max="6928" width="21.375" style="98" bestFit="1" customWidth="1"/>
    <col min="6929" max="6929" width="7.75" style="98" bestFit="1" customWidth="1"/>
    <col min="6930" max="7168" width="9" style="98"/>
    <col min="7169" max="7169" width="36.5" style="98" customWidth="1"/>
    <col min="7170" max="7174" width="0" style="98" hidden="1" customWidth="1"/>
    <col min="7175" max="7175" width="17.125" style="98" customWidth="1"/>
    <col min="7176" max="7181" width="0" style="98" hidden="1" customWidth="1"/>
    <col min="7182" max="7182" width="18.125" style="98" customWidth="1"/>
    <col min="7183" max="7183" width="9" style="98"/>
    <col min="7184" max="7184" width="21.375" style="98" bestFit="1" customWidth="1"/>
    <col min="7185" max="7185" width="7.75" style="98" bestFit="1" customWidth="1"/>
    <col min="7186" max="7424" width="9" style="98"/>
    <col min="7425" max="7425" width="36.5" style="98" customWidth="1"/>
    <col min="7426" max="7430" width="0" style="98" hidden="1" customWidth="1"/>
    <col min="7431" max="7431" width="17.125" style="98" customWidth="1"/>
    <col min="7432" max="7437" width="0" style="98" hidden="1" customWidth="1"/>
    <col min="7438" max="7438" width="18.125" style="98" customWidth="1"/>
    <col min="7439" max="7439" width="9" style="98"/>
    <col min="7440" max="7440" width="21.375" style="98" bestFit="1" customWidth="1"/>
    <col min="7441" max="7441" width="7.75" style="98" bestFit="1" customWidth="1"/>
    <col min="7442" max="7680" width="9" style="98"/>
    <col min="7681" max="7681" width="36.5" style="98" customWidth="1"/>
    <col min="7682" max="7686" width="0" style="98" hidden="1" customWidth="1"/>
    <col min="7687" max="7687" width="17.125" style="98" customWidth="1"/>
    <col min="7688" max="7693" width="0" style="98" hidden="1" customWidth="1"/>
    <col min="7694" max="7694" width="18.125" style="98" customWidth="1"/>
    <col min="7695" max="7695" width="9" style="98"/>
    <col min="7696" max="7696" width="21.375" style="98" bestFit="1" customWidth="1"/>
    <col min="7697" max="7697" width="7.75" style="98" bestFit="1" customWidth="1"/>
    <col min="7698" max="7936" width="9" style="98"/>
    <col min="7937" max="7937" width="36.5" style="98" customWidth="1"/>
    <col min="7938" max="7942" width="0" style="98" hidden="1" customWidth="1"/>
    <col min="7943" max="7943" width="17.125" style="98" customWidth="1"/>
    <col min="7944" max="7949" width="0" style="98" hidden="1" customWidth="1"/>
    <col min="7950" max="7950" width="18.125" style="98" customWidth="1"/>
    <col min="7951" max="7951" width="9" style="98"/>
    <col min="7952" max="7952" width="21.375" style="98" bestFit="1" customWidth="1"/>
    <col min="7953" max="7953" width="7.75" style="98" bestFit="1" customWidth="1"/>
    <col min="7954" max="8192" width="9" style="98"/>
    <col min="8193" max="8193" width="36.5" style="98" customWidth="1"/>
    <col min="8194" max="8198" width="0" style="98" hidden="1" customWidth="1"/>
    <col min="8199" max="8199" width="17.125" style="98" customWidth="1"/>
    <col min="8200" max="8205" width="0" style="98" hidden="1" customWidth="1"/>
    <col min="8206" max="8206" width="18.125" style="98" customWidth="1"/>
    <col min="8207" max="8207" width="9" style="98"/>
    <col min="8208" max="8208" width="21.375" style="98" bestFit="1" customWidth="1"/>
    <col min="8209" max="8209" width="7.75" style="98" bestFit="1" customWidth="1"/>
    <col min="8210" max="8448" width="9" style="98"/>
    <col min="8449" max="8449" width="36.5" style="98" customWidth="1"/>
    <col min="8450" max="8454" width="0" style="98" hidden="1" customWidth="1"/>
    <col min="8455" max="8455" width="17.125" style="98" customWidth="1"/>
    <col min="8456" max="8461" width="0" style="98" hidden="1" customWidth="1"/>
    <col min="8462" max="8462" width="18.125" style="98" customWidth="1"/>
    <col min="8463" max="8463" width="9" style="98"/>
    <col min="8464" max="8464" width="21.375" style="98" bestFit="1" customWidth="1"/>
    <col min="8465" max="8465" width="7.75" style="98" bestFit="1" customWidth="1"/>
    <col min="8466" max="8704" width="9" style="98"/>
    <col min="8705" max="8705" width="36.5" style="98" customWidth="1"/>
    <col min="8706" max="8710" width="0" style="98" hidden="1" customWidth="1"/>
    <col min="8711" max="8711" width="17.125" style="98" customWidth="1"/>
    <col min="8712" max="8717" width="0" style="98" hidden="1" customWidth="1"/>
    <col min="8718" max="8718" width="18.125" style="98" customWidth="1"/>
    <col min="8719" max="8719" width="9" style="98"/>
    <col min="8720" max="8720" width="21.375" style="98" bestFit="1" customWidth="1"/>
    <col min="8721" max="8721" width="7.75" style="98" bestFit="1" customWidth="1"/>
    <col min="8722" max="8960" width="9" style="98"/>
    <col min="8961" max="8961" width="36.5" style="98" customWidth="1"/>
    <col min="8962" max="8966" width="0" style="98" hidden="1" customWidth="1"/>
    <col min="8967" max="8967" width="17.125" style="98" customWidth="1"/>
    <col min="8968" max="8973" width="0" style="98" hidden="1" customWidth="1"/>
    <col min="8974" max="8974" width="18.125" style="98" customWidth="1"/>
    <col min="8975" max="8975" width="9" style="98"/>
    <col min="8976" max="8976" width="21.375" style="98" bestFit="1" customWidth="1"/>
    <col min="8977" max="8977" width="7.75" style="98" bestFit="1" customWidth="1"/>
    <col min="8978" max="9216" width="9" style="98"/>
    <col min="9217" max="9217" width="36.5" style="98" customWidth="1"/>
    <col min="9218" max="9222" width="0" style="98" hidden="1" customWidth="1"/>
    <col min="9223" max="9223" width="17.125" style="98" customWidth="1"/>
    <col min="9224" max="9229" width="0" style="98" hidden="1" customWidth="1"/>
    <col min="9230" max="9230" width="18.125" style="98" customWidth="1"/>
    <col min="9231" max="9231" width="9" style="98"/>
    <col min="9232" max="9232" width="21.375" style="98" bestFit="1" customWidth="1"/>
    <col min="9233" max="9233" width="7.75" style="98" bestFit="1" customWidth="1"/>
    <col min="9234" max="9472" width="9" style="98"/>
    <col min="9473" max="9473" width="36.5" style="98" customWidth="1"/>
    <col min="9474" max="9478" width="0" style="98" hidden="1" customWidth="1"/>
    <col min="9479" max="9479" width="17.125" style="98" customWidth="1"/>
    <col min="9480" max="9485" width="0" style="98" hidden="1" customWidth="1"/>
    <col min="9486" max="9486" width="18.125" style="98" customWidth="1"/>
    <col min="9487" max="9487" width="9" style="98"/>
    <col min="9488" max="9488" width="21.375" style="98" bestFit="1" customWidth="1"/>
    <col min="9489" max="9489" width="7.75" style="98" bestFit="1" customWidth="1"/>
    <col min="9490" max="9728" width="9" style="98"/>
    <col min="9729" max="9729" width="36.5" style="98" customWidth="1"/>
    <col min="9730" max="9734" width="0" style="98" hidden="1" customWidth="1"/>
    <col min="9735" max="9735" width="17.125" style="98" customWidth="1"/>
    <col min="9736" max="9741" width="0" style="98" hidden="1" customWidth="1"/>
    <col min="9742" max="9742" width="18.125" style="98" customWidth="1"/>
    <col min="9743" max="9743" width="9" style="98"/>
    <col min="9744" max="9744" width="21.375" style="98" bestFit="1" customWidth="1"/>
    <col min="9745" max="9745" width="7.75" style="98" bestFit="1" customWidth="1"/>
    <col min="9746" max="9984" width="9" style="98"/>
    <col min="9985" max="9985" width="36.5" style="98" customWidth="1"/>
    <col min="9986" max="9990" width="0" style="98" hidden="1" customWidth="1"/>
    <col min="9991" max="9991" width="17.125" style="98" customWidth="1"/>
    <col min="9992" max="9997" width="0" style="98" hidden="1" customWidth="1"/>
    <col min="9998" max="9998" width="18.125" style="98" customWidth="1"/>
    <col min="9999" max="9999" width="9" style="98"/>
    <col min="10000" max="10000" width="21.375" style="98" bestFit="1" customWidth="1"/>
    <col min="10001" max="10001" width="7.75" style="98" bestFit="1" customWidth="1"/>
    <col min="10002" max="10240" width="9" style="98"/>
    <col min="10241" max="10241" width="36.5" style="98" customWidth="1"/>
    <col min="10242" max="10246" width="0" style="98" hidden="1" customWidth="1"/>
    <col min="10247" max="10247" width="17.125" style="98" customWidth="1"/>
    <col min="10248" max="10253" width="0" style="98" hidden="1" customWidth="1"/>
    <col min="10254" max="10254" width="18.125" style="98" customWidth="1"/>
    <col min="10255" max="10255" width="9" style="98"/>
    <col min="10256" max="10256" width="21.375" style="98" bestFit="1" customWidth="1"/>
    <col min="10257" max="10257" width="7.75" style="98" bestFit="1" customWidth="1"/>
    <col min="10258" max="10496" width="9" style="98"/>
    <col min="10497" max="10497" width="36.5" style="98" customWidth="1"/>
    <col min="10498" max="10502" width="0" style="98" hidden="1" customWidth="1"/>
    <col min="10503" max="10503" width="17.125" style="98" customWidth="1"/>
    <col min="10504" max="10509" width="0" style="98" hidden="1" customWidth="1"/>
    <col min="10510" max="10510" width="18.125" style="98" customWidth="1"/>
    <col min="10511" max="10511" width="9" style="98"/>
    <col min="10512" max="10512" width="21.375" style="98" bestFit="1" customWidth="1"/>
    <col min="10513" max="10513" width="7.75" style="98" bestFit="1" customWidth="1"/>
    <col min="10514" max="10752" width="9" style="98"/>
    <col min="10753" max="10753" width="36.5" style="98" customWidth="1"/>
    <col min="10754" max="10758" width="0" style="98" hidden="1" customWidth="1"/>
    <col min="10759" max="10759" width="17.125" style="98" customWidth="1"/>
    <col min="10760" max="10765" width="0" style="98" hidden="1" customWidth="1"/>
    <col min="10766" max="10766" width="18.125" style="98" customWidth="1"/>
    <col min="10767" max="10767" width="9" style="98"/>
    <col min="10768" max="10768" width="21.375" style="98" bestFit="1" customWidth="1"/>
    <col min="10769" max="10769" width="7.75" style="98" bestFit="1" customWidth="1"/>
    <col min="10770" max="11008" width="9" style="98"/>
    <col min="11009" max="11009" width="36.5" style="98" customWidth="1"/>
    <col min="11010" max="11014" width="0" style="98" hidden="1" customWidth="1"/>
    <col min="11015" max="11015" width="17.125" style="98" customWidth="1"/>
    <col min="11016" max="11021" width="0" style="98" hidden="1" customWidth="1"/>
    <col min="11022" max="11022" width="18.125" style="98" customWidth="1"/>
    <col min="11023" max="11023" width="9" style="98"/>
    <col min="11024" max="11024" width="21.375" style="98" bestFit="1" customWidth="1"/>
    <col min="11025" max="11025" width="7.75" style="98" bestFit="1" customWidth="1"/>
    <col min="11026" max="11264" width="9" style="98"/>
    <col min="11265" max="11265" width="36.5" style="98" customWidth="1"/>
    <col min="11266" max="11270" width="0" style="98" hidden="1" customWidth="1"/>
    <col min="11271" max="11271" width="17.125" style="98" customWidth="1"/>
    <col min="11272" max="11277" width="0" style="98" hidden="1" customWidth="1"/>
    <col min="11278" max="11278" width="18.125" style="98" customWidth="1"/>
    <col min="11279" max="11279" width="9" style="98"/>
    <col min="11280" max="11280" width="21.375" style="98" bestFit="1" customWidth="1"/>
    <col min="11281" max="11281" width="7.75" style="98" bestFit="1" customWidth="1"/>
    <col min="11282" max="11520" width="9" style="98"/>
    <col min="11521" max="11521" width="36.5" style="98" customWidth="1"/>
    <col min="11522" max="11526" width="0" style="98" hidden="1" customWidth="1"/>
    <col min="11527" max="11527" width="17.125" style="98" customWidth="1"/>
    <col min="11528" max="11533" width="0" style="98" hidden="1" customWidth="1"/>
    <col min="11534" max="11534" width="18.125" style="98" customWidth="1"/>
    <col min="11535" max="11535" width="9" style="98"/>
    <col min="11536" max="11536" width="21.375" style="98" bestFit="1" customWidth="1"/>
    <col min="11537" max="11537" width="7.75" style="98" bestFit="1" customWidth="1"/>
    <col min="11538" max="11776" width="9" style="98"/>
    <col min="11777" max="11777" width="36.5" style="98" customWidth="1"/>
    <col min="11778" max="11782" width="0" style="98" hidden="1" customWidth="1"/>
    <col min="11783" max="11783" width="17.125" style="98" customWidth="1"/>
    <col min="11784" max="11789" width="0" style="98" hidden="1" customWidth="1"/>
    <col min="11790" max="11790" width="18.125" style="98" customWidth="1"/>
    <col min="11791" max="11791" width="9" style="98"/>
    <col min="11792" max="11792" width="21.375" style="98" bestFit="1" customWidth="1"/>
    <col min="11793" max="11793" width="7.75" style="98" bestFit="1" customWidth="1"/>
    <col min="11794" max="12032" width="9" style="98"/>
    <col min="12033" max="12033" width="36.5" style="98" customWidth="1"/>
    <col min="12034" max="12038" width="0" style="98" hidden="1" customWidth="1"/>
    <col min="12039" max="12039" width="17.125" style="98" customWidth="1"/>
    <col min="12040" max="12045" width="0" style="98" hidden="1" customWidth="1"/>
    <col min="12046" max="12046" width="18.125" style="98" customWidth="1"/>
    <col min="12047" max="12047" width="9" style="98"/>
    <col min="12048" max="12048" width="21.375" style="98" bestFit="1" customWidth="1"/>
    <col min="12049" max="12049" width="7.75" style="98" bestFit="1" customWidth="1"/>
    <col min="12050" max="12288" width="9" style="98"/>
    <col min="12289" max="12289" width="36.5" style="98" customWidth="1"/>
    <col min="12290" max="12294" width="0" style="98" hidden="1" customWidth="1"/>
    <col min="12295" max="12295" width="17.125" style="98" customWidth="1"/>
    <col min="12296" max="12301" width="0" style="98" hidden="1" customWidth="1"/>
    <col min="12302" max="12302" width="18.125" style="98" customWidth="1"/>
    <col min="12303" max="12303" width="9" style="98"/>
    <col min="12304" max="12304" width="21.375" style="98" bestFit="1" customWidth="1"/>
    <col min="12305" max="12305" width="7.75" style="98" bestFit="1" customWidth="1"/>
    <col min="12306" max="12544" width="9" style="98"/>
    <col min="12545" max="12545" width="36.5" style="98" customWidth="1"/>
    <col min="12546" max="12550" width="0" style="98" hidden="1" customWidth="1"/>
    <col min="12551" max="12551" width="17.125" style="98" customWidth="1"/>
    <col min="12552" max="12557" width="0" style="98" hidden="1" customWidth="1"/>
    <col min="12558" max="12558" width="18.125" style="98" customWidth="1"/>
    <col min="12559" max="12559" width="9" style="98"/>
    <col min="12560" max="12560" width="21.375" style="98" bestFit="1" customWidth="1"/>
    <col min="12561" max="12561" width="7.75" style="98" bestFit="1" customWidth="1"/>
    <col min="12562" max="12800" width="9" style="98"/>
    <col min="12801" max="12801" width="36.5" style="98" customWidth="1"/>
    <col min="12802" max="12806" width="0" style="98" hidden="1" customWidth="1"/>
    <col min="12807" max="12807" width="17.125" style="98" customWidth="1"/>
    <col min="12808" max="12813" width="0" style="98" hidden="1" customWidth="1"/>
    <col min="12814" max="12814" width="18.125" style="98" customWidth="1"/>
    <col min="12815" max="12815" width="9" style="98"/>
    <col min="12816" max="12816" width="21.375" style="98" bestFit="1" customWidth="1"/>
    <col min="12817" max="12817" width="7.75" style="98" bestFit="1" customWidth="1"/>
    <col min="12818" max="13056" width="9" style="98"/>
    <col min="13057" max="13057" width="36.5" style="98" customWidth="1"/>
    <col min="13058" max="13062" width="0" style="98" hidden="1" customWidth="1"/>
    <col min="13063" max="13063" width="17.125" style="98" customWidth="1"/>
    <col min="13064" max="13069" width="0" style="98" hidden="1" customWidth="1"/>
    <col min="13070" max="13070" width="18.125" style="98" customWidth="1"/>
    <col min="13071" max="13071" width="9" style="98"/>
    <col min="13072" max="13072" width="21.375" style="98" bestFit="1" customWidth="1"/>
    <col min="13073" max="13073" width="7.75" style="98" bestFit="1" customWidth="1"/>
    <col min="13074" max="13312" width="9" style="98"/>
    <col min="13313" max="13313" width="36.5" style="98" customWidth="1"/>
    <col min="13314" max="13318" width="0" style="98" hidden="1" customWidth="1"/>
    <col min="13319" max="13319" width="17.125" style="98" customWidth="1"/>
    <col min="13320" max="13325" width="0" style="98" hidden="1" customWidth="1"/>
    <col min="13326" max="13326" width="18.125" style="98" customWidth="1"/>
    <col min="13327" max="13327" width="9" style="98"/>
    <col min="13328" max="13328" width="21.375" style="98" bestFit="1" customWidth="1"/>
    <col min="13329" max="13329" width="7.75" style="98" bestFit="1" customWidth="1"/>
    <col min="13330" max="13568" width="9" style="98"/>
    <col min="13569" max="13569" width="36.5" style="98" customWidth="1"/>
    <col min="13570" max="13574" width="0" style="98" hidden="1" customWidth="1"/>
    <col min="13575" max="13575" width="17.125" style="98" customWidth="1"/>
    <col min="13576" max="13581" width="0" style="98" hidden="1" customWidth="1"/>
    <col min="13582" max="13582" width="18.125" style="98" customWidth="1"/>
    <col min="13583" max="13583" width="9" style="98"/>
    <col min="13584" max="13584" width="21.375" style="98" bestFit="1" customWidth="1"/>
    <col min="13585" max="13585" width="7.75" style="98" bestFit="1" customWidth="1"/>
    <col min="13586" max="13824" width="9" style="98"/>
    <col min="13825" max="13825" width="36.5" style="98" customWidth="1"/>
    <col min="13826" max="13830" width="0" style="98" hidden="1" customWidth="1"/>
    <col min="13831" max="13831" width="17.125" style="98" customWidth="1"/>
    <col min="13832" max="13837" width="0" style="98" hidden="1" customWidth="1"/>
    <col min="13838" max="13838" width="18.125" style="98" customWidth="1"/>
    <col min="13839" max="13839" width="9" style="98"/>
    <col min="13840" max="13840" width="21.375" style="98" bestFit="1" customWidth="1"/>
    <col min="13841" max="13841" width="7.75" style="98" bestFit="1" customWidth="1"/>
    <col min="13842" max="14080" width="9" style="98"/>
    <col min="14081" max="14081" width="36.5" style="98" customWidth="1"/>
    <col min="14082" max="14086" width="0" style="98" hidden="1" customWidth="1"/>
    <col min="14087" max="14087" width="17.125" style="98" customWidth="1"/>
    <col min="14088" max="14093" width="0" style="98" hidden="1" customWidth="1"/>
    <col min="14094" max="14094" width="18.125" style="98" customWidth="1"/>
    <col min="14095" max="14095" width="9" style="98"/>
    <col min="14096" max="14096" width="21.375" style="98" bestFit="1" customWidth="1"/>
    <col min="14097" max="14097" width="7.75" style="98" bestFit="1" customWidth="1"/>
    <col min="14098" max="14336" width="9" style="98"/>
    <col min="14337" max="14337" width="36.5" style="98" customWidth="1"/>
    <col min="14338" max="14342" width="0" style="98" hidden="1" customWidth="1"/>
    <col min="14343" max="14343" width="17.125" style="98" customWidth="1"/>
    <col min="14344" max="14349" width="0" style="98" hidden="1" customWidth="1"/>
    <col min="14350" max="14350" width="18.125" style="98" customWidth="1"/>
    <col min="14351" max="14351" width="9" style="98"/>
    <col min="14352" max="14352" width="21.375" style="98" bestFit="1" customWidth="1"/>
    <col min="14353" max="14353" width="7.75" style="98" bestFit="1" customWidth="1"/>
    <col min="14354" max="14592" width="9" style="98"/>
    <col min="14593" max="14593" width="36.5" style="98" customWidth="1"/>
    <col min="14594" max="14598" width="0" style="98" hidden="1" customWidth="1"/>
    <col min="14599" max="14599" width="17.125" style="98" customWidth="1"/>
    <col min="14600" max="14605" width="0" style="98" hidden="1" customWidth="1"/>
    <col min="14606" max="14606" width="18.125" style="98" customWidth="1"/>
    <col min="14607" max="14607" width="9" style="98"/>
    <col min="14608" max="14608" width="21.375" style="98" bestFit="1" customWidth="1"/>
    <col min="14609" max="14609" width="7.75" style="98" bestFit="1" customWidth="1"/>
    <col min="14610" max="14848" width="9" style="98"/>
    <col min="14849" max="14849" width="36.5" style="98" customWidth="1"/>
    <col min="14850" max="14854" width="0" style="98" hidden="1" customWidth="1"/>
    <col min="14855" max="14855" width="17.125" style="98" customWidth="1"/>
    <col min="14856" max="14861" width="0" style="98" hidden="1" customWidth="1"/>
    <col min="14862" max="14862" width="18.125" style="98" customWidth="1"/>
    <col min="14863" max="14863" width="9" style="98"/>
    <col min="14864" max="14864" width="21.375" style="98" bestFit="1" customWidth="1"/>
    <col min="14865" max="14865" width="7.75" style="98" bestFit="1" customWidth="1"/>
    <col min="14866" max="15104" width="9" style="98"/>
    <col min="15105" max="15105" width="36.5" style="98" customWidth="1"/>
    <col min="15106" max="15110" width="0" style="98" hidden="1" customWidth="1"/>
    <col min="15111" max="15111" width="17.125" style="98" customWidth="1"/>
    <col min="15112" max="15117" width="0" style="98" hidden="1" customWidth="1"/>
    <col min="15118" max="15118" width="18.125" style="98" customWidth="1"/>
    <col min="15119" max="15119" width="9" style="98"/>
    <col min="15120" max="15120" width="21.375" style="98" bestFit="1" customWidth="1"/>
    <col min="15121" max="15121" width="7.75" style="98" bestFit="1" customWidth="1"/>
    <col min="15122" max="15360" width="9" style="98"/>
    <col min="15361" max="15361" width="36.5" style="98" customWidth="1"/>
    <col min="15362" max="15366" width="0" style="98" hidden="1" customWidth="1"/>
    <col min="15367" max="15367" width="17.125" style="98" customWidth="1"/>
    <col min="15368" max="15373" width="0" style="98" hidden="1" customWidth="1"/>
    <col min="15374" max="15374" width="18.125" style="98" customWidth="1"/>
    <col min="15375" max="15375" width="9" style="98"/>
    <col min="15376" max="15376" width="21.375" style="98" bestFit="1" customWidth="1"/>
    <col min="15377" max="15377" width="7.75" style="98" bestFit="1" customWidth="1"/>
    <col min="15378" max="15616" width="9" style="98"/>
    <col min="15617" max="15617" width="36.5" style="98" customWidth="1"/>
    <col min="15618" max="15622" width="0" style="98" hidden="1" customWidth="1"/>
    <col min="15623" max="15623" width="17.125" style="98" customWidth="1"/>
    <col min="15624" max="15629" width="0" style="98" hidden="1" customWidth="1"/>
    <col min="15630" max="15630" width="18.125" style="98" customWidth="1"/>
    <col min="15631" max="15631" width="9" style="98"/>
    <col min="15632" max="15632" width="21.375" style="98" bestFit="1" customWidth="1"/>
    <col min="15633" max="15633" width="7.75" style="98" bestFit="1" customWidth="1"/>
    <col min="15634" max="15872" width="9" style="98"/>
    <col min="15873" max="15873" width="36.5" style="98" customWidth="1"/>
    <col min="15874" max="15878" width="0" style="98" hidden="1" customWidth="1"/>
    <col min="15879" max="15879" width="17.125" style="98" customWidth="1"/>
    <col min="15880" max="15885" width="0" style="98" hidden="1" customWidth="1"/>
    <col min="15886" max="15886" width="18.125" style="98" customWidth="1"/>
    <col min="15887" max="15887" width="9" style="98"/>
    <col min="15888" max="15888" width="21.375" style="98" bestFit="1" customWidth="1"/>
    <col min="15889" max="15889" width="7.75" style="98" bestFit="1" customWidth="1"/>
    <col min="15890" max="16128" width="9" style="98"/>
    <col min="16129" max="16129" width="36.5" style="98" customWidth="1"/>
    <col min="16130" max="16134" width="0" style="98" hidden="1" customWidth="1"/>
    <col min="16135" max="16135" width="17.125" style="98" customWidth="1"/>
    <col min="16136" max="16141" width="0" style="98" hidden="1" customWidth="1"/>
    <col min="16142" max="16142" width="18.125" style="98" customWidth="1"/>
    <col min="16143" max="16143" width="9" style="98"/>
    <col min="16144" max="16144" width="21.375" style="98" bestFit="1" customWidth="1"/>
    <col min="16145" max="16145" width="7.75" style="98" bestFit="1" customWidth="1"/>
    <col min="16146" max="16384" width="9" style="98"/>
  </cols>
  <sheetData>
    <row r="1" spans="1:17" x14ac:dyDescent="0.4">
      <c r="A1" s="97" t="s">
        <v>144</v>
      </c>
    </row>
    <row r="2" spans="1:17" ht="26.25" customHeight="1" x14ac:dyDescent="0.35">
      <c r="A2" s="100"/>
    </row>
    <row r="3" spans="1:17" s="71" customFormat="1" x14ac:dyDescent="0.35">
      <c r="A3" s="101" t="s">
        <v>2</v>
      </c>
      <c r="B3" s="102" t="s">
        <v>86</v>
      </c>
      <c r="C3" s="102" t="s">
        <v>87</v>
      </c>
      <c r="D3" s="102" t="s">
        <v>88</v>
      </c>
      <c r="E3" s="102" t="s">
        <v>89</v>
      </c>
      <c r="F3" s="102" t="s">
        <v>90</v>
      </c>
      <c r="G3" s="102" t="s">
        <v>91</v>
      </c>
      <c r="H3" s="102" t="s">
        <v>138</v>
      </c>
      <c r="I3" s="102" t="s">
        <v>139</v>
      </c>
      <c r="J3" s="102" t="s">
        <v>140</v>
      </c>
      <c r="K3" s="102" t="s">
        <v>141</v>
      </c>
      <c r="L3" s="102" t="s">
        <v>142</v>
      </c>
      <c r="M3" s="102" t="s">
        <v>143</v>
      </c>
      <c r="N3" s="101" t="s">
        <v>15</v>
      </c>
      <c r="P3" s="72"/>
    </row>
    <row r="4" spans="1:17" ht="26.25" customHeight="1" x14ac:dyDescent="0.35">
      <c r="A4" s="103" t="s">
        <v>17</v>
      </c>
      <c r="B4" s="75"/>
      <c r="C4" s="75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75"/>
    </row>
    <row r="5" spans="1:17" ht="26.25" customHeight="1" x14ac:dyDescent="0.35">
      <c r="A5" s="105" t="s">
        <v>18</v>
      </c>
      <c r="B5" s="79">
        <f>2255467+233268+641645+196011</f>
        <v>3326391</v>
      </c>
      <c r="C5" s="106">
        <f>18770149.32-C6-C8</f>
        <v>15024280.76</v>
      </c>
      <c r="D5" s="79">
        <f>1929368+245319+4992470.7+1858034.57</f>
        <v>9025192.2699999996</v>
      </c>
      <c r="E5" s="79">
        <f>1605599+221120+5793455.96+2586570.07</f>
        <v>10206745.029999999</v>
      </c>
      <c r="F5" s="79">
        <f>1446658+282451+6867846.23+315523</f>
        <v>8912478.2300000004</v>
      </c>
      <c r="G5" s="79">
        <v>6312266.0800000001</v>
      </c>
      <c r="H5" s="79">
        <v>12667811.82</v>
      </c>
      <c r="I5" s="79">
        <v>18602014.129999999</v>
      </c>
      <c r="J5" s="79"/>
      <c r="K5" s="79"/>
      <c r="L5" s="79"/>
      <c r="M5" s="79"/>
      <c r="N5" s="79">
        <f>SUM(B5:M5)</f>
        <v>84077179.319999993</v>
      </c>
    </row>
    <row r="6" spans="1:17" ht="26.25" customHeight="1" x14ac:dyDescent="0.35">
      <c r="A6" s="105" t="s">
        <v>19</v>
      </c>
      <c r="B6" s="79"/>
      <c r="C6" s="106">
        <v>1600</v>
      </c>
      <c r="D6" s="79">
        <v>12000</v>
      </c>
      <c r="E6" s="79"/>
      <c r="F6" s="79">
        <v>5000</v>
      </c>
      <c r="G6" s="79">
        <v>3600</v>
      </c>
      <c r="H6" s="79">
        <v>104580.2</v>
      </c>
      <c r="I6" s="79">
        <v>4820</v>
      </c>
      <c r="J6" s="79"/>
      <c r="K6" s="79"/>
      <c r="L6" s="79"/>
      <c r="M6" s="79"/>
      <c r="N6" s="79">
        <f>SUM(B6:M6)</f>
        <v>131600.20000000001</v>
      </c>
    </row>
    <row r="7" spans="1:17" ht="26.25" customHeight="1" x14ac:dyDescent="0.35">
      <c r="A7" s="105" t="s">
        <v>20</v>
      </c>
      <c r="B7" s="79"/>
      <c r="C7" s="76"/>
      <c r="D7" s="76"/>
      <c r="E7" s="76"/>
      <c r="F7" s="76">
        <v>10020.57</v>
      </c>
      <c r="G7" s="76"/>
      <c r="H7" s="76">
        <v>20702.8</v>
      </c>
      <c r="I7" s="76"/>
      <c r="J7" s="76"/>
      <c r="K7" s="76"/>
      <c r="L7" s="76"/>
      <c r="M7" s="76"/>
      <c r="N7" s="79">
        <f>SUM(B7:M7)</f>
        <v>30723.37</v>
      </c>
    </row>
    <row r="8" spans="1:17" ht="26.25" customHeight="1" x14ac:dyDescent="0.35">
      <c r="A8" s="105" t="s">
        <v>21</v>
      </c>
      <c r="B8" s="79">
        <v>58928.800000000003</v>
      </c>
      <c r="C8" s="79">
        <v>3744268.56</v>
      </c>
      <c r="D8" s="79">
        <v>895213.96</v>
      </c>
      <c r="E8" s="79">
        <v>687635.23</v>
      </c>
      <c r="F8" s="79">
        <v>2031466.89</v>
      </c>
      <c r="G8" s="79">
        <v>690013.97</v>
      </c>
      <c r="H8" s="79">
        <v>664950.31999999995</v>
      </c>
      <c r="I8" s="79">
        <v>574993.77</v>
      </c>
      <c r="J8" s="79"/>
      <c r="K8" s="79"/>
      <c r="L8" s="79"/>
      <c r="M8" s="79"/>
      <c r="N8" s="79">
        <f>SUM(B8:M8)</f>
        <v>9347471.5</v>
      </c>
    </row>
    <row r="9" spans="1:17" ht="26.25" customHeight="1" x14ac:dyDescent="0.35">
      <c r="A9" s="107" t="s">
        <v>22</v>
      </c>
      <c r="B9" s="108">
        <f t="shared" ref="B9:N9" si="0">SUM(B5:B8)</f>
        <v>3385319.8</v>
      </c>
      <c r="C9" s="108">
        <f t="shared" si="0"/>
        <v>18770149.32</v>
      </c>
      <c r="D9" s="108">
        <f t="shared" si="0"/>
        <v>9932406.2300000004</v>
      </c>
      <c r="E9" s="108">
        <f t="shared" si="0"/>
        <v>10894380.26</v>
      </c>
      <c r="F9" s="108">
        <f t="shared" si="0"/>
        <v>10958965.690000001</v>
      </c>
      <c r="G9" s="108">
        <f t="shared" si="0"/>
        <v>7005880.0499999998</v>
      </c>
      <c r="H9" s="108">
        <f t="shared" si="0"/>
        <v>13458045.140000001</v>
      </c>
      <c r="I9" s="108">
        <f t="shared" si="0"/>
        <v>19181827.899999999</v>
      </c>
      <c r="J9" s="108">
        <f t="shared" si="0"/>
        <v>0</v>
      </c>
      <c r="K9" s="108">
        <f t="shared" si="0"/>
        <v>0</v>
      </c>
      <c r="L9" s="108">
        <f t="shared" si="0"/>
        <v>0</v>
      </c>
      <c r="M9" s="108">
        <f t="shared" si="0"/>
        <v>0</v>
      </c>
      <c r="N9" s="108">
        <f t="shared" si="0"/>
        <v>93586974.390000001</v>
      </c>
    </row>
    <row r="10" spans="1:17" ht="26.25" customHeight="1" x14ac:dyDescent="0.35">
      <c r="A10" s="103" t="s">
        <v>23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7" ht="26.25" customHeight="1" x14ac:dyDescent="0.35">
      <c r="A11" s="75" t="s">
        <v>24</v>
      </c>
      <c r="B11" s="79">
        <v>997663.53</v>
      </c>
      <c r="C11" s="106">
        <v>968564.46</v>
      </c>
      <c r="D11" s="79">
        <v>1064277.26</v>
      </c>
      <c r="E11" s="79">
        <v>1033727.29</v>
      </c>
      <c r="F11" s="79">
        <v>1021496.3</v>
      </c>
      <c r="G11" s="79">
        <v>1017930.38</v>
      </c>
      <c r="H11" s="79">
        <v>1071124.47</v>
      </c>
      <c r="I11" s="79">
        <v>1005361.61</v>
      </c>
      <c r="J11" s="79"/>
      <c r="K11" s="79"/>
      <c r="L11" s="79"/>
      <c r="M11" s="79"/>
      <c r="N11" s="79">
        <f>SUM(B11:M11)</f>
        <v>8180145.2999999998</v>
      </c>
    </row>
    <row r="12" spans="1:17" ht="26.25" customHeight="1" x14ac:dyDescent="0.35">
      <c r="A12" s="75" t="s">
        <v>25</v>
      </c>
      <c r="B12" s="79">
        <v>1064636.8</v>
      </c>
      <c r="C12" s="106">
        <v>1365151.8</v>
      </c>
      <c r="D12" s="79">
        <v>1277054.3999999999</v>
      </c>
      <c r="E12" s="79">
        <v>1293444.3999999999</v>
      </c>
      <c r="F12" s="79">
        <v>1227284.3999999999</v>
      </c>
      <c r="G12" s="79">
        <v>1177684.3999999999</v>
      </c>
      <c r="H12" s="79">
        <v>1187641.07</v>
      </c>
      <c r="I12" s="79">
        <v>1252134.3999999999</v>
      </c>
      <c r="J12" s="79"/>
      <c r="K12" s="79"/>
      <c r="L12" s="79"/>
      <c r="M12" s="79"/>
      <c r="N12" s="79">
        <f t="shared" ref="N12:N17" si="1">SUM(B12:M12)</f>
        <v>9845031.6700000018</v>
      </c>
    </row>
    <row r="13" spans="1:17" ht="26.25" customHeight="1" x14ac:dyDescent="0.35">
      <c r="A13" s="75" t="s">
        <v>26</v>
      </c>
      <c r="B13" s="79">
        <v>147028.63</v>
      </c>
      <c r="C13" s="106">
        <v>737589.25</v>
      </c>
      <c r="D13" s="79">
        <v>1140316.96</v>
      </c>
      <c r="E13" s="79">
        <v>1482860.02</v>
      </c>
      <c r="F13" s="79">
        <v>1447053.67</v>
      </c>
      <c r="G13" s="79">
        <v>2139514.5699999998</v>
      </c>
      <c r="H13" s="79">
        <v>3077177.35</v>
      </c>
      <c r="I13" s="79">
        <v>1565623.43</v>
      </c>
      <c r="J13" s="79"/>
      <c r="K13" s="79"/>
      <c r="L13" s="79"/>
      <c r="M13" s="79"/>
      <c r="N13" s="79">
        <f t="shared" si="1"/>
        <v>11737163.879999999</v>
      </c>
    </row>
    <row r="14" spans="1:17" ht="26.25" customHeight="1" x14ac:dyDescent="0.35">
      <c r="A14" s="75" t="s">
        <v>27</v>
      </c>
      <c r="B14" s="79">
        <v>131740</v>
      </c>
      <c r="C14" s="106">
        <v>3310220.94</v>
      </c>
      <c r="D14" s="79">
        <v>7189637.54</v>
      </c>
      <c r="E14" s="79">
        <v>4532230.05</v>
      </c>
      <c r="F14" s="79">
        <v>2987276.22</v>
      </c>
      <c r="G14" s="79">
        <v>2113090.06</v>
      </c>
      <c r="H14" s="79">
        <v>6325517</v>
      </c>
      <c r="I14" s="79">
        <v>4677221.67</v>
      </c>
      <c r="J14" s="79"/>
      <c r="K14" s="79"/>
      <c r="L14" s="79"/>
      <c r="M14" s="79"/>
      <c r="N14" s="79">
        <f t="shared" si="1"/>
        <v>31266933.479999997</v>
      </c>
    </row>
    <row r="15" spans="1:17" ht="26.25" customHeight="1" x14ac:dyDescent="0.35">
      <c r="A15" s="75" t="s">
        <v>28</v>
      </c>
      <c r="B15" s="79">
        <v>9375.14</v>
      </c>
      <c r="C15" s="106">
        <v>7074.61</v>
      </c>
      <c r="D15" s="79">
        <v>374850.19</v>
      </c>
      <c r="E15" s="79">
        <v>380459.17</v>
      </c>
      <c r="F15" s="79">
        <v>361674.97</v>
      </c>
      <c r="G15" s="79">
        <v>375529.98</v>
      </c>
      <c r="H15" s="79">
        <v>7576.76</v>
      </c>
      <c r="I15" s="79">
        <v>417842.36</v>
      </c>
      <c r="J15" s="79"/>
      <c r="K15" s="79"/>
      <c r="L15" s="79"/>
      <c r="M15" s="79"/>
      <c r="N15" s="79">
        <f t="shared" si="1"/>
        <v>1934383.1800000002</v>
      </c>
    </row>
    <row r="16" spans="1:17" ht="26.25" customHeight="1" x14ac:dyDescent="0.35">
      <c r="A16" s="75" t="s">
        <v>29</v>
      </c>
      <c r="B16" s="79"/>
      <c r="C16" s="79"/>
      <c r="D16" s="79"/>
      <c r="E16" s="79">
        <v>21500</v>
      </c>
      <c r="F16" s="79">
        <v>167857</v>
      </c>
      <c r="G16" s="79">
        <v>93000</v>
      </c>
      <c r="H16" s="79">
        <v>465760</v>
      </c>
      <c r="I16" s="79">
        <v>1300000</v>
      </c>
      <c r="J16" s="79"/>
      <c r="K16" s="79"/>
      <c r="L16" s="79"/>
      <c r="M16" s="79"/>
      <c r="N16" s="79">
        <f t="shared" si="1"/>
        <v>2048117</v>
      </c>
      <c r="Q16" s="110"/>
    </row>
    <row r="17" spans="1:17" ht="26.25" customHeight="1" x14ac:dyDescent="0.35">
      <c r="A17" s="75" t="s">
        <v>30</v>
      </c>
      <c r="B17" s="79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9">
        <f t="shared" si="1"/>
        <v>0</v>
      </c>
    </row>
    <row r="18" spans="1:17" ht="26.25" customHeight="1" x14ac:dyDescent="0.35">
      <c r="A18" s="75" t="s">
        <v>31</v>
      </c>
      <c r="B18" s="79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9">
        <f>SUM(B18:M18)</f>
        <v>0</v>
      </c>
    </row>
    <row r="19" spans="1:17" ht="26.25" customHeight="1" x14ac:dyDescent="0.35">
      <c r="A19" s="82" t="s">
        <v>32</v>
      </c>
      <c r="B19" s="108">
        <f t="shared" ref="B19:G19" si="2">SUM(B11:B18)</f>
        <v>2350444.1</v>
      </c>
      <c r="C19" s="108">
        <f t="shared" si="2"/>
        <v>6388601.0599999996</v>
      </c>
      <c r="D19" s="108">
        <f t="shared" si="2"/>
        <v>11046136.35</v>
      </c>
      <c r="E19" s="108">
        <f t="shared" si="2"/>
        <v>8744220.9299999997</v>
      </c>
      <c r="F19" s="108">
        <f t="shared" si="2"/>
        <v>7212642.5599999996</v>
      </c>
      <c r="G19" s="108">
        <f t="shared" si="2"/>
        <v>6916749.3900000006</v>
      </c>
      <c r="H19" s="108">
        <f t="shared" ref="H19:M19" si="3">SUM(H11:H18)</f>
        <v>12134796.65</v>
      </c>
      <c r="I19" s="108">
        <f t="shared" si="3"/>
        <v>10218183.469999999</v>
      </c>
      <c r="J19" s="108">
        <f t="shared" si="3"/>
        <v>0</v>
      </c>
      <c r="K19" s="108">
        <f t="shared" si="3"/>
        <v>0</v>
      </c>
      <c r="L19" s="108">
        <f t="shared" si="3"/>
        <v>0</v>
      </c>
      <c r="M19" s="108">
        <f t="shared" si="3"/>
        <v>0</v>
      </c>
      <c r="N19" s="108">
        <f>SUM(N11:N18)</f>
        <v>65011774.509999998</v>
      </c>
      <c r="P19" s="92"/>
    </row>
    <row r="20" spans="1:17" ht="26.25" customHeight="1" x14ac:dyDescent="0.35">
      <c r="A20" s="74" t="s">
        <v>33</v>
      </c>
      <c r="B20" s="79">
        <f t="shared" ref="B20:N20" si="4">+B9-B19</f>
        <v>1034875.6999999997</v>
      </c>
      <c r="C20" s="79">
        <f t="shared" si="4"/>
        <v>12381548.260000002</v>
      </c>
      <c r="D20" s="79">
        <f t="shared" si="4"/>
        <v>-1113730.1199999992</v>
      </c>
      <c r="E20" s="79">
        <f t="shared" si="4"/>
        <v>2150159.33</v>
      </c>
      <c r="F20" s="79">
        <f t="shared" si="4"/>
        <v>3746323.1300000018</v>
      </c>
      <c r="G20" s="79">
        <f t="shared" si="4"/>
        <v>89130.659999999218</v>
      </c>
      <c r="H20" s="79">
        <f t="shared" si="4"/>
        <v>1323248.4900000002</v>
      </c>
      <c r="I20" s="79">
        <f t="shared" si="4"/>
        <v>8963644.4299999997</v>
      </c>
      <c r="J20" s="79">
        <f t="shared" si="4"/>
        <v>0</v>
      </c>
      <c r="K20" s="79">
        <f t="shared" si="4"/>
        <v>0</v>
      </c>
      <c r="L20" s="79">
        <f t="shared" si="4"/>
        <v>0</v>
      </c>
      <c r="M20" s="79">
        <f t="shared" si="4"/>
        <v>0</v>
      </c>
      <c r="N20" s="79">
        <f t="shared" si="4"/>
        <v>28575199.880000003</v>
      </c>
      <c r="P20" s="111"/>
    </row>
    <row r="21" spans="1:17" ht="26.25" customHeight="1" x14ac:dyDescent="0.55000000000000004">
      <c r="A21" s="82" t="s">
        <v>92</v>
      </c>
      <c r="B21" s="112">
        <v>18963984.73</v>
      </c>
      <c r="C21" s="112">
        <f t="shared" ref="C21:H21" si="5">+B22</f>
        <v>19998860.43</v>
      </c>
      <c r="D21" s="112">
        <f t="shared" si="5"/>
        <v>32380408.690000001</v>
      </c>
      <c r="E21" s="112">
        <f t="shared" si="5"/>
        <v>31266678.57</v>
      </c>
      <c r="F21" s="112">
        <f t="shared" si="5"/>
        <v>33416837.899999999</v>
      </c>
      <c r="G21" s="112">
        <f t="shared" si="5"/>
        <v>37163161.030000001</v>
      </c>
      <c r="H21" s="112">
        <f t="shared" si="5"/>
        <v>37252291.689999998</v>
      </c>
      <c r="I21" s="112">
        <f>+H22</f>
        <v>38575540.18</v>
      </c>
      <c r="J21" s="112">
        <f>+I22</f>
        <v>47539184.609999999</v>
      </c>
      <c r="K21" s="112">
        <f>+J22</f>
        <v>47539184.609999999</v>
      </c>
      <c r="L21" s="112">
        <f>+K22</f>
        <v>47539184.609999999</v>
      </c>
      <c r="M21" s="112">
        <f>+L22</f>
        <v>47539184.609999999</v>
      </c>
      <c r="N21" s="79">
        <v>18963984.73</v>
      </c>
      <c r="P21" s="111"/>
    </row>
    <row r="22" spans="1:17" ht="26.25" customHeight="1" x14ac:dyDescent="0.25">
      <c r="A22" s="85" t="s">
        <v>35</v>
      </c>
      <c r="B22" s="113">
        <f t="shared" ref="B22:N22" si="6">SUM(B20:B21)</f>
        <v>19998860.43</v>
      </c>
      <c r="C22" s="113">
        <f t="shared" si="6"/>
        <v>32380408.690000001</v>
      </c>
      <c r="D22" s="113">
        <f t="shared" si="6"/>
        <v>31266678.57</v>
      </c>
      <c r="E22" s="113">
        <f t="shared" si="6"/>
        <v>33416837.899999999</v>
      </c>
      <c r="F22" s="113">
        <f t="shared" si="6"/>
        <v>37163161.030000001</v>
      </c>
      <c r="G22" s="113">
        <f t="shared" si="6"/>
        <v>37252291.689999998</v>
      </c>
      <c r="H22" s="113">
        <f t="shared" si="6"/>
        <v>38575540.18</v>
      </c>
      <c r="I22" s="113">
        <f t="shared" si="6"/>
        <v>47539184.609999999</v>
      </c>
      <c r="J22" s="113">
        <f t="shared" si="6"/>
        <v>47539184.609999999</v>
      </c>
      <c r="K22" s="113">
        <f t="shared" si="6"/>
        <v>47539184.609999999</v>
      </c>
      <c r="L22" s="113">
        <f t="shared" si="6"/>
        <v>47539184.609999999</v>
      </c>
      <c r="M22" s="113">
        <f t="shared" si="6"/>
        <v>47539184.609999999</v>
      </c>
      <c r="N22" s="113">
        <f t="shared" si="6"/>
        <v>47539184.609999999</v>
      </c>
      <c r="P22" s="114"/>
      <c r="Q22" s="115"/>
    </row>
    <row r="23" spans="1:17" ht="26.25" customHeight="1" x14ac:dyDescent="0.35">
      <c r="N23" s="87"/>
      <c r="P23" s="116"/>
    </row>
    <row r="24" spans="1:17" ht="26.25" customHeight="1" x14ac:dyDescent="0.35">
      <c r="P24" s="92"/>
    </row>
    <row r="25" spans="1:17" ht="26.25" customHeight="1" x14ac:dyDescent="0.35">
      <c r="D25" s="130" t="s">
        <v>84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</row>
    <row r="26" spans="1:17" ht="26.25" customHeight="1" x14ac:dyDescent="0.35">
      <c r="D26" s="130" t="s">
        <v>85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</sheetData>
  <mergeCells count="2">
    <mergeCell ref="D25:N25"/>
    <mergeCell ref="D26:N26"/>
  </mergeCells>
  <pageMargins left="1.07" right="0.15748031496062992" top="0.74803149606299213" bottom="0.35433070866141736" header="0.31496062992125984" footer="0.31496062992125984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"/>
  <sheetViews>
    <sheetView topLeftCell="AQ1" workbookViewId="0">
      <selection activeCell="AX2" sqref="AX2"/>
    </sheetView>
  </sheetViews>
  <sheetFormatPr defaultRowHeight="23.25" x14ac:dyDescent="0.5"/>
  <cols>
    <col min="1" max="1" width="11.5" style="122" customWidth="1"/>
    <col min="2" max="7" width="12.125" style="122" bestFit="1" customWidth="1"/>
    <col min="8" max="8" width="11.125" style="122" bestFit="1" customWidth="1"/>
    <col min="9" max="11" width="9.375" style="122" customWidth="1"/>
    <col min="12" max="13" width="12.125" style="122" bestFit="1" customWidth="1"/>
    <col min="14" max="14" width="12.125" style="122" customWidth="1"/>
    <col min="15" max="20" width="12.125" style="122" bestFit="1" customWidth="1"/>
    <col min="21" max="21" width="12.125" style="122" customWidth="1"/>
    <col min="22" max="24" width="12.125" style="122" bestFit="1" customWidth="1"/>
    <col min="25" max="25" width="12.125" style="122" customWidth="1"/>
    <col min="26" max="27" width="12.125" style="122" bestFit="1" customWidth="1"/>
    <col min="28" max="28" width="12.125" style="122" customWidth="1"/>
    <col min="29" max="29" width="7.5" style="122" customWidth="1"/>
    <col min="30" max="30" width="13" style="122" bestFit="1" customWidth="1"/>
    <col min="31" max="31" width="12.125" style="122" bestFit="1" customWidth="1"/>
    <col min="32" max="32" width="11.625" style="122" customWidth="1"/>
    <col min="33" max="33" width="12.125" style="122" bestFit="1" customWidth="1"/>
    <col min="34" max="34" width="11.125" style="122" bestFit="1" customWidth="1"/>
    <col min="35" max="37" width="12.125" style="122" bestFit="1" customWidth="1"/>
    <col min="38" max="38" width="12.125" style="124" customWidth="1"/>
    <col min="39" max="39" width="12.125" style="124" bestFit="1" customWidth="1"/>
    <col min="40" max="40" width="10.875" style="124" customWidth="1"/>
    <col min="41" max="42" width="12.125" style="122" bestFit="1" customWidth="1"/>
    <col min="43" max="43" width="12.125" style="122" customWidth="1"/>
    <col min="44" max="49" width="12.125" style="122" bestFit="1" customWidth="1"/>
    <col min="50" max="51" width="12" style="122" bestFit="1" customWidth="1"/>
    <col min="52" max="256" width="9" style="122"/>
    <col min="257" max="257" width="11.5" style="122" customWidth="1"/>
    <col min="258" max="263" width="12.125" style="122" bestFit="1" customWidth="1"/>
    <col min="264" max="264" width="11.125" style="122" bestFit="1" customWidth="1"/>
    <col min="265" max="267" width="9.375" style="122" customWidth="1"/>
    <col min="268" max="269" width="12.125" style="122" bestFit="1" customWidth="1"/>
    <col min="270" max="270" width="12.125" style="122" customWidth="1"/>
    <col min="271" max="276" width="12.125" style="122" bestFit="1" customWidth="1"/>
    <col min="277" max="277" width="12.125" style="122" customWidth="1"/>
    <col min="278" max="280" width="12.125" style="122" bestFit="1" customWidth="1"/>
    <col min="281" max="281" width="12.125" style="122" customWidth="1"/>
    <col min="282" max="283" width="12.125" style="122" bestFit="1" customWidth="1"/>
    <col min="284" max="284" width="12.125" style="122" customWidth="1"/>
    <col min="285" max="285" width="7.5" style="122" customWidth="1"/>
    <col min="286" max="286" width="13" style="122" bestFit="1" customWidth="1"/>
    <col min="287" max="287" width="12.125" style="122" bestFit="1" customWidth="1"/>
    <col min="288" max="288" width="11.625" style="122" customWidth="1"/>
    <col min="289" max="289" width="12.125" style="122" bestFit="1" customWidth="1"/>
    <col min="290" max="290" width="11.125" style="122" bestFit="1" customWidth="1"/>
    <col min="291" max="293" width="12.125" style="122" bestFit="1" customWidth="1"/>
    <col min="294" max="294" width="12.125" style="122" customWidth="1"/>
    <col min="295" max="295" width="12.125" style="122" bestFit="1" customWidth="1"/>
    <col min="296" max="296" width="10.875" style="122" customWidth="1"/>
    <col min="297" max="298" width="12.125" style="122" bestFit="1" customWidth="1"/>
    <col min="299" max="299" width="12.125" style="122" customWidth="1"/>
    <col min="300" max="305" width="12.125" style="122" bestFit="1" customWidth="1"/>
    <col min="306" max="512" width="9" style="122"/>
    <col min="513" max="513" width="11.5" style="122" customWidth="1"/>
    <col min="514" max="519" width="12.125" style="122" bestFit="1" customWidth="1"/>
    <col min="520" max="520" width="11.125" style="122" bestFit="1" customWidth="1"/>
    <col min="521" max="523" width="9.375" style="122" customWidth="1"/>
    <col min="524" max="525" width="12.125" style="122" bestFit="1" customWidth="1"/>
    <col min="526" max="526" width="12.125" style="122" customWidth="1"/>
    <col min="527" max="532" width="12.125" style="122" bestFit="1" customWidth="1"/>
    <col min="533" max="533" width="12.125" style="122" customWidth="1"/>
    <col min="534" max="536" width="12.125" style="122" bestFit="1" customWidth="1"/>
    <col min="537" max="537" width="12.125" style="122" customWidth="1"/>
    <col min="538" max="539" width="12.125" style="122" bestFit="1" customWidth="1"/>
    <col min="540" max="540" width="12.125" style="122" customWidth="1"/>
    <col min="541" max="541" width="7.5" style="122" customWidth="1"/>
    <col min="542" max="542" width="13" style="122" bestFit="1" customWidth="1"/>
    <col min="543" max="543" width="12.125" style="122" bestFit="1" customWidth="1"/>
    <col min="544" max="544" width="11.625" style="122" customWidth="1"/>
    <col min="545" max="545" width="12.125" style="122" bestFit="1" customWidth="1"/>
    <col min="546" max="546" width="11.125" style="122" bestFit="1" customWidth="1"/>
    <col min="547" max="549" width="12.125" style="122" bestFit="1" customWidth="1"/>
    <col min="550" max="550" width="12.125" style="122" customWidth="1"/>
    <col min="551" max="551" width="12.125" style="122" bestFit="1" customWidth="1"/>
    <col min="552" max="552" width="10.875" style="122" customWidth="1"/>
    <col min="553" max="554" width="12.125" style="122" bestFit="1" customWidth="1"/>
    <col min="555" max="555" width="12.125" style="122" customWidth="1"/>
    <col min="556" max="561" width="12.125" style="122" bestFit="1" customWidth="1"/>
    <col min="562" max="768" width="9" style="122"/>
    <col min="769" max="769" width="11.5" style="122" customWidth="1"/>
    <col min="770" max="775" width="12.125" style="122" bestFit="1" customWidth="1"/>
    <col min="776" max="776" width="11.125" style="122" bestFit="1" customWidth="1"/>
    <col min="777" max="779" width="9.375" style="122" customWidth="1"/>
    <col min="780" max="781" width="12.125" style="122" bestFit="1" customWidth="1"/>
    <col min="782" max="782" width="12.125" style="122" customWidth="1"/>
    <col min="783" max="788" width="12.125" style="122" bestFit="1" customWidth="1"/>
    <col min="789" max="789" width="12.125" style="122" customWidth="1"/>
    <col min="790" max="792" width="12.125" style="122" bestFit="1" customWidth="1"/>
    <col min="793" max="793" width="12.125" style="122" customWidth="1"/>
    <col min="794" max="795" width="12.125" style="122" bestFit="1" customWidth="1"/>
    <col min="796" max="796" width="12.125" style="122" customWidth="1"/>
    <col min="797" max="797" width="7.5" style="122" customWidth="1"/>
    <col min="798" max="798" width="13" style="122" bestFit="1" customWidth="1"/>
    <col min="799" max="799" width="12.125" style="122" bestFit="1" customWidth="1"/>
    <col min="800" max="800" width="11.625" style="122" customWidth="1"/>
    <col min="801" max="801" width="12.125" style="122" bestFit="1" customWidth="1"/>
    <col min="802" max="802" width="11.125" style="122" bestFit="1" customWidth="1"/>
    <col min="803" max="805" width="12.125" style="122" bestFit="1" customWidth="1"/>
    <col min="806" max="806" width="12.125" style="122" customWidth="1"/>
    <col min="807" max="807" width="12.125" style="122" bestFit="1" customWidth="1"/>
    <col min="808" max="808" width="10.875" style="122" customWidth="1"/>
    <col min="809" max="810" width="12.125" style="122" bestFit="1" customWidth="1"/>
    <col min="811" max="811" width="12.125" style="122" customWidth="1"/>
    <col min="812" max="817" width="12.125" style="122" bestFit="1" customWidth="1"/>
    <col min="818" max="1024" width="9" style="122"/>
    <col min="1025" max="1025" width="11.5" style="122" customWidth="1"/>
    <col min="1026" max="1031" width="12.125" style="122" bestFit="1" customWidth="1"/>
    <col min="1032" max="1032" width="11.125" style="122" bestFit="1" customWidth="1"/>
    <col min="1033" max="1035" width="9.375" style="122" customWidth="1"/>
    <col min="1036" max="1037" width="12.125" style="122" bestFit="1" customWidth="1"/>
    <col min="1038" max="1038" width="12.125" style="122" customWidth="1"/>
    <col min="1039" max="1044" width="12.125" style="122" bestFit="1" customWidth="1"/>
    <col min="1045" max="1045" width="12.125" style="122" customWidth="1"/>
    <col min="1046" max="1048" width="12.125" style="122" bestFit="1" customWidth="1"/>
    <col min="1049" max="1049" width="12.125" style="122" customWidth="1"/>
    <col min="1050" max="1051" width="12.125" style="122" bestFit="1" customWidth="1"/>
    <col min="1052" max="1052" width="12.125" style="122" customWidth="1"/>
    <col min="1053" max="1053" width="7.5" style="122" customWidth="1"/>
    <col min="1054" max="1054" width="13" style="122" bestFit="1" customWidth="1"/>
    <col min="1055" max="1055" width="12.125" style="122" bestFit="1" customWidth="1"/>
    <col min="1056" max="1056" width="11.625" style="122" customWidth="1"/>
    <col min="1057" max="1057" width="12.125" style="122" bestFit="1" customWidth="1"/>
    <col min="1058" max="1058" width="11.125" style="122" bestFit="1" customWidth="1"/>
    <col min="1059" max="1061" width="12.125" style="122" bestFit="1" customWidth="1"/>
    <col min="1062" max="1062" width="12.125" style="122" customWidth="1"/>
    <col min="1063" max="1063" width="12.125" style="122" bestFit="1" customWidth="1"/>
    <col min="1064" max="1064" width="10.875" style="122" customWidth="1"/>
    <col min="1065" max="1066" width="12.125" style="122" bestFit="1" customWidth="1"/>
    <col min="1067" max="1067" width="12.125" style="122" customWidth="1"/>
    <col min="1068" max="1073" width="12.125" style="122" bestFit="1" customWidth="1"/>
    <col min="1074" max="1280" width="9" style="122"/>
    <col min="1281" max="1281" width="11.5" style="122" customWidth="1"/>
    <col min="1282" max="1287" width="12.125" style="122" bestFit="1" customWidth="1"/>
    <col min="1288" max="1288" width="11.125" style="122" bestFit="1" customWidth="1"/>
    <col min="1289" max="1291" width="9.375" style="122" customWidth="1"/>
    <col min="1292" max="1293" width="12.125" style="122" bestFit="1" customWidth="1"/>
    <col min="1294" max="1294" width="12.125" style="122" customWidth="1"/>
    <col min="1295" max="1300" width="12.125" style="122" bestFit="1" customWidth="1"/>
    <col min="1301" max="1301" width="12.125" style="122" customWidth="1"/>
    <col min="1302" max="1304" width="12.125" style="122" bestFit="1" customWidth="1"/>
    <col min="1305" max="1305" width="12.125" style="122" customWidth="1"/>
    <col min="1306" max="1307" width="12.125" style="122" bestFit="1" customWidth="1"/>
    <col min="1308" max="1308" width="12.125" style="122" customWidth="1"/>
    <col min="1309" max="1309" width="7.5" style="122" customWidth="1"/>
    <col min="1310" max="1310" width="13" style="122" bestFit="1" customWidth="1"/>
    <col min="1311" max="1311" width="12.125" style="122" bestFit="1" customWidth="1"/>
    <col min="1312" max="1312" width="11.625" style="122" customWidth="1"/>
    <col min="1313" max="1313" width="12.125" style="122" bestFit="1" customWidth="1"/>
    <col min="1314" max="1314" width="11.125" style="122" bestFit="1" customWidth="1"/>
    <col min="1315" max="1317" width="12.125" style="122" bestFit="1" customWidth="1"/>
    <col min="1318" max="1318" width="12.125" style="122" customWidth="1"/>
    <col min="1319" max="1319" width="12.125" style="122" bestFit="1" customWidth="1"/>
    <col min="1320" max="1320" width="10.875" style="122" customWidth="1"/>
    <col min="1321" max="1322" width="12.125" style="122" bestFit="1" customWidth="1"/>
    <col min="1323" max="1323" width="12.125" style="122" customWidth="1"/>
    <col min="1324" max="1329" width="12.125" style="122" bestFit="1" customWidth="1"/>
    <col min="1330" max="1536" width="9" style="122"/>
    <col min="1537" max="1537" width="11.5" style="122" customWidth="1"/>
    <col min="1538" max="1543" width="12.125" style="122" bestFit="1" customWidth="1"/>
    <col min="1544" max="1544" width="11.125" style="122" bestFit="1" customWidth="1"/>
    <col min="1545" max="1547" width="9.375" style="122" customWidth="1"/>
    <col min="1548" max="1549" width="12.125" style="122" bestFit="1" customWidth="1"/>
    <col min="1550" max="1550" width="12.125" style="122" customWidth="1"/>
    <col min="1551" max="1556" width="12.125" style="122" bestFit="1" customWidth="1"/>
    <col min="1557" max="1557" width="12.125" style="122" customWidth="1"/>
    <col min="1558" max="1560" width="12.125" style="122" bestFit="1" customWidth="1"/>
    <col min="1561" max="1561" width="12.125" style="122" customWidth="1"/>
    <col min="1562" max="1563" width="12.125" style="122" bestFit="1" customWidth="1"/>
    <col min="1564" max="1564" width="12.125" style="122" customWidth="1"/>
    <col min="1565" max="1565" width="7.5" style="122" customWidth="1"/>
    <col min="1566" max="1566" width="13" style="122" bestFit="1" customWidth="1"/>
    <col min="1567" max="1567" width="12.125" style="122" bestFit="1" customWidth="1"/>
    <col min="1568" max="1568" width="11.625" style="122" customWidth="1"/>
    <col min="1569" max="1569" width="12.125" style="122" bestFit="1" customWidth="1"/>
    <col min="1570" max="1570" width="11.125" style="122" bestFit="1" customWidth="1"/>
    <col min="1571" max="1573" width="12.125" style="122" bestFit="1" customWidth="1"/>
    <col min="1574" max="1574" width="12.125" style="122" customWidth="1"/>
    <col min="1575" max="1575" width="12.125" style="122" bestFit="1" customWidth="1"/>
    <col min="1576" max="1576" width="10.875" style="122" customWidth="1"/>
    <col min="1577" max="1578" width="12.125" style="122" bestFit="1" customWidth="1"/>
    <col min="1579" max="1579" width="12.125" style="122" customWidth="1"/>
    <col min="1580" max="1585" width="12.125" style="122" bestFit="1" customWidth="1"/>
    <col min="1586" max="1792" width="9" style="122"/>
    <col min="1793" max="1793" width="11.5" style="122" customWidth="1"/>
    <col min="1794" max="1799" width="12.125" style="122" bestFit="1" customWidth="1"/>
    <col min="1800" max="1800" width="11.125" style="122" bestFit="1" customWidth="1"/>
    <col min="1801" max="1803" width="9.375" style="122" customWidth="1"/>
    <col min="1804" max="1805" width="12.125" style="122" bestFit="1" customWidth="1"/>
    <col min="1806" max="1806" width="12.125" style="122" customWidth="1"/>
    <col min="1807" max="1812" width="12.125" style="122" bestFit="1" customWidth="1"/>
    <col min="1813" max="1813" width="12.125" style="122" customWidth="1"/>
    <col min="1814" max="1816" width="12.125" style="122" bestFit="1" customWidth="1"/>
    <col min="1817" max="1817" width="12.125" style="122" customWidth="1"/>
    <col min="1818" max="1819" width="12.125" style="122" bestFit="1" customWidth="1"/>
    <col min="1820" max="1820" width="12.125" style="122" customWidth="1"/>
    <col min="1821" max="1821" width="7.5" style="122" customWidth="1"/>
    <col min="1822" max="1822" width="13" style="122" bestFit="1" customWidth="1"/>
    <col min="1823" max="1823" width="12.125" style="122" bestFit="1" customWidth="1"/>
    <col min="1824" max="1824" width="11.625" style="122" customWidth="1"/>
    <col min="1825" max="1825" width="12.125" style="122" bestFit="1" customWidth="1"/>
    <col min="1826" max="1826" width="11.125" style="122" bestFit="1" customWidth="1"/>
    <col min="1827" max="1829" width="12.125" style="122" bestFit="1" customWidth="1"/>
    <col min="1830" max="1830" width="12.125" style="122" customWidth="1"/>
    <col min="1831" max="1831" width="12.125" style="122" bestFit="1" customWidth="1"/>
    <col min="1832" max="1832" width="10.875" style="122" customWidth="1"/>
    <col min="1833" max="1834" width="12.125" style="122" bestFit="1" customWidth="1"/>
    <col min="1835" max="1835" width="12.125" style="122" customWidth="1"/>
    <col min="1836" max="1841" width="12.125" style="122" bestFit="1" customWidth="1"/>
    <col min="1842" max="2048" width="9" style="122"/>
    <col min="2049" max="2049" width="11.5" style="122" customWidth="1"/>
    <col min="2050" max="2055" width="12.125" style="122" bestFit="1" customWidth="1"/>
    <col min="2056" max="2056" width="11.125" style="122" bestFit="1" customWidth="1"/>
    <col min="2057" max="2059" width="9.375" style="122" customWidth="1"/>
    <col min="2060" max="2061" width="12.125" style="122" bestFit="1" customWidth="1"/>
    <col min="2062" max="2062" width="12.125" style="122" customWidth="1"/>
    <col min="2063" max="2068" width="12.125" style="122" bestFit="1" customWidth="1"/>
    <col min="2069" max="2069" width="12.125" style="122" customWidth="1"/>
    <col min="2070" max="2072" width="12.125" style="122" bestFit="1" customWidth="1"/>
    <col min="2073" max="2073" width="12.125" style="122" customWidth="1"/>
    <col min="2074" max="2075" width="12.125" style="122" bestFit="1" customWidth="1"/>
    <col min="2076" max="2076" width="12.125" style="122" customWidth="1"/>
    <col min="2077" max="2077" width="7.5" style="122" customWidth="1"/>
    <col min="2078" max="2078" width="13" style="122" bestFit="1" customWidth="1"/>
    <col min="2079" max="2079" width="12.125" style="122" bestFit="1" customWidth="1"/>
    <col min="2080" max="2080" width="11.625" style="122" customWidth="1"/>
    <col min="2081" max="2081" width="12.125" style="122" bestFit="1" customWidth="1"/>
    <col min="2082" max="2082" width="11.125" style="122" bestFit="1" customWidth="1"/>
    <col min="2083" max="2085" width="12.125" style="122" bestFit="1" customWidth="1"/>
    <col min="2086" max="2086" width="12.125" style="122" customWidth="1"/>
    <col min="2087" max="2087" width="12.125" style="122" bestFit="1" customWidth="1"/>
    <col min="2088" max="2088" width="10.875" style="122" customWidth="1"/>
    <col min="2089" max="2090" width="12.125" style="122" bestFit="1" customWidth="1"/>
    <col min="2091" max="2091" width="12.125" style="122" customWidth="1"/>
    <col min="2092" max="2097" width="12.125" style="122" bestFit="1" customWidth="1"/>
    <col min="2098" max="2304" width="9" style="122"/>
    <col min="2305" max="2305" width="11.5" style="122" customWidth="1"/>
    <col min="2306" max="2311" width="12.125" style="122" bestFit="1" customWidth="1"/>
    <col min="2312" max="2312" width="11.125" style="122" bestFit="1" customWidth="1"/>
    <col min="2313" max="2315" width="9.375" style="122" customWidth="1"/>
    <col min="2316" max="2317" width="12.125" style="122" bestFit="1" customWidth="1"/>
    <col min="2318" max="2318" width="12.125" style="122" customWidth="1"/>
    <col min="2319" max="2324" width="12.125" style="122" bestFit="1" customWidth="1"/>
    <col min="2325" max="2325" width="12.125" style="122" customWidth="1"/>
    <col min="2326" max="2328" width="12.125" style="122" bestFit="1" customWidth="1"/>
    <col min="2329" max="2329" width="12.125" style="122" customWidth="1"/>
    <col min="2330" max="2331" width="12.125" style="122" bestFit="1" customWidth="1"/>
    <col min="2332" max="2332" width="12.125" style="122" customWidth="1"/>
    <col min="2333" max="2333" width="7.5" style="122" customWidth="1"/>
    <col min="2334" max="2334" width="13" style="122" bestFit="1" customWidth="1"/>
    <col min="2335" max="2335" width="12.125" style="122" bestFit="1" customWidth="1"/>
    <col min="2336" max="2336" width="11.625" style="122" customWidth="1"/>
    <col min="2337" max="2337" width="12.125" style="122" bestFit="1" customWidth="1"/>
    <col min="2338" max="2338" width="11.125" style="122" bestFit="1" customWidth="1"/>
    <col min="2339" max="2341" width="12.125" style="122" bestFit="1" customWidth="1"/>
    <col min="2342" max="2342" width="12.125" style="122" customWidth="1"/>
    <col min="2343" max="2343" width="12.125" style="122" bestFit="1" customWidth="1"/>
    <col min="2344" max="2344" width="10.875" style="122" customWidth="1"/>
    <col min="2345" max="2346" width="12.125" style="122" bestFit="1" customWidth="1"/>
    <col min="2347" max="2347" width="12.125" style="122" customWidth="1"/>
    <col min="2348" max="2353" width="12.125" style="122" bestFit="1" customWidth="1"/>
    <col min="2354" max="2560" width="9" style="122"/>
    <col min="2561" max="2561" width="11.5" style="122" customWidth="1"/>
    <col min="2562" max="2567" width="12.125" style="122" bestFit="1" customWidth="1"/>
    <col min="2568" max="2568" width="11.125" style="122" bestFit="1" customWidth="1"/>
    <col min="2569" max="2571" width="9.375" style="122" customWidth="1"/>
    <col min="2572" max="2573" width="12.125" style="122" bestFit="1" customWidth="1"/>
    <col min="2574" max="2574" width="12.125" style="122" customWidth="1"/>
    <col min="2575" max="2580" width="12.125" style="122" bestFit="1" customWidth="1"/>
    <col min="2581" max="2581" width="12.125" style="122" customWidth="1"/>
    <col min="2582" max="2584" width="12.125" style="122" bestFit="1" customWidth="1"/>
    <col min="2585" max="2585" width="12.125" style="122" customWidth="1"/>
    <col min="2586" max="2587" width="12.125" style="122" bestFit="1" customWidth="1"/>
    <col min="2588" max="2588" width="12.125" style="122" customWidth="1"/>
    <col min="2589" max="2589" width="7.5" style="122" customWidth="1"/>
    <col min="2590" max="2590" width="13" style="122" bestFit="1" customWidth="1"/>
    <col min="2591" max="2591" width="12.125" style="122" bestFit="1" customWidth="1"/>
    <col min="2592" max="2592" width="11.625" style="122" customWidth="1"/>
    <col min="2593" max="2593" width="12.125" style="122" bestFit="1" customWidth="1"/>
    <col min="2594" max="2594" width="11.125" style="122" bestFit="1" customWidth="1"/>
    <col min="2595" max="2597" width="12.125" style="122" bestFit="1" customWidth="1"/>
    <col min="2598" max="2598" width="12.125" style="122" customWidth="1"/>
    <col min="2599" max="2599" width="12.125" style="122" bestFit="1" customWidth="1"/>
    <col min="2600" max="2600" width="10.875" style="122" customWidth="1"/>
    <col min="2601" max="2602" width="12.125" style="122" bestFit="1" customWidth="1"/>
    <col min="2603" max="2603" width="12.125" style="122" customWidth="1"/>
    <col min="2604" max="2609" width="12.125" style="122" bestFit="1" customWidth="1"/>
    <col min="2610" max="2816" width="9" style="122"/>
    <col min="2817" max="2817" width="11.5" style="122" customWidth="1"/>
    <col min="2818" max="2823" width="12.125" style="122" bestFit="1" customWidth="1"/>
    <col min="2824" max="2824" width="11.125" style="122" bestFit="1" customWidth="1"/>
    <col min="2825" max="2827" width="9.375" style="122" customWidth="1"/>
    <col min="2828" max="2829" width="12.125" style="122" bestFit="1" customWidth="1"/>
    <col min="2830" max="2830" width="12.125" style="122" customWidth="1"/>
    <col min="2831" max="2836" width="12.125" style="122" bestFit="1" customWidth="1"/>
    <col min="2837" max="2837" width="12.125" style="122" customWidth="1"/>
    <col min="2838" max="2840" width="12.125" style="122" bestFit="1" customWidth="1"/>
    <col min="2841" max="2841" width="12.125" style="122" customWidth="1"/>
    <col min="2842" max="2843" width="12.125" style="122" bestFit="1" customWidth="1"/>
    <col min="2844" max="2844" width="12.125" style="122" customWidth="1"/>
    <col min="2845" max="2845" width="7.5" style="122" customWidth="1"/>
    <col min="2846" max="2846" width="13" style="122" bestFit="1" customWidth="1"/>
    <col min="2847" max="2847" width="12.125" style="122" bestFit="1" customWidth="1"/>
    <col min="2848" max="2848" width="11.625" style="122" customWidth="1"/>
    <col min="2849" max="2849" width="12.125" style="122" bestFit="1" customWidth="1"/>
    <col min="2850" max="2850" width="11.125" style="122" bestFit="1" customWidth="1"/>
    <col min="2851" max="2853" width="12.125" style="122" bestFit="1" customWidth="1"/>
    <col min="2854" max="2854" width="12.125" style="122" customWidth="1"/>
    <col min="2855" max="2855" width="12.125" style="122" bestFit="1" customWidth="1"/>
    <col min="2856" max="2856" width="10.875" style="122" customWidth="1"/>
    <col min="2857" max="2858" width="12.125" style="122" bestFit="1" customWidth="1"/>
    <col min="2859" max="2859" width="12.125" style="122" customWidth="1"/>
    <col min="2860" max="2865" width="12.125" style="122" bestFit="1" customWidth="1"/>
    <col min="2866" max="3072" width="9" style="122"/>
    <col min="3073" max="3073" width="11.5" style="122" customWidth="1"/>
    <col min="3074" max="3079" width="12.125" style="122" bestFit="1" customWidth="1"/>
    <col min="3080" max="3080" width="11.125" style="122" bestFit="1" customWidth="1"/>
    <col min="3081" max="3083" width="9.375" style="122" customWidth="1"/>
    <col min="3084" max="3085" width="12.125" style="122" bestFit="1" customWidth="1"/>
    <col min="3086" max="3086" width="12.125" style="122" customWidth="1"/>
    <col min="3087" max="3092" width="12.125" style="122" bestFit="1" customWidth="1"/>
    <col min="3093" max="3093" width="12.125" style="122" customWidth="1"/>
    <col min="3094" max="3096" width="12.125" style="122" bestFit="1" customWidth="1"/>
    <col min="3097" max="3097" width="12.125" style="122" customWidth="1"/>
    <col min="3098" max="3099" width="12.125" style="122" bestFit="1" customWidth="1"/>
    <col min="3100" max="3100" width="12.125" style="122" customWidth="1"/>
    <col min="3101" max="3101" width="7.5" style="122" customWidth="1"/>
    <col min="3102" max="3102" width="13" style="122" bestFit="1" customWidth="1"/>
    <col min="3103" max="3103" width="12.125" style="122" bestFit="1" customWidth="1"/>
    <col min="3104" max="3104" width="11.625" style="122" customWidth="1"/>
    <col min="3105" max="3105" width="12.125" style="122" bestFit="1" customWidth="1"/>
    <col min="3106" max="3106" width="11.125" style="122" bestFit="1" customWidth="1"/>
    <col min="3107" max="3109" width="12.125" style="122" bestFit="1" customWidth="1"/>
    <col min="3110" max="3110" width="12.125" style="122" customWidth="1"/>
    <col min="3111" max="3111" width="12.125" style="122" bestFit="1" customWidth="1"/>
    <col min="3112" max="3112" width="10.875" style="122" customWidth="1"/>
    <col min="3113" max="3114" width="12.125" style="122" bestFit="1" customWidth="1"/>
    <col min="3115" max="3115" width="12.125" style="122" customWidth="1"/>
    <col min="3116" max="3121" width="12.125" style="122" bestFit="1" customWidth="1"/>
    <col min="3122" max="3328" width="9" style="122"/>
    <col min="3329" max="3329" width="11.5" style="122" customWidth="1"/>
    <col min="3330" max="3335" width="12.125" style="122" bestFit="1" customWidth="1"/>
    <col min="3336" max="3336" width="11.125" style="122" bestFit="1" customWidth="1"/>
    <col min="3337" max="3339" width="9.375" style="122" customWidth="1"/>
    <col min="3340" max="3341" width="12.125" style="122" bestFit="1" customWidth="1"/>
    <col min="3342" max="3342" width="12.125" style="122" customWidth="1"/>
    <col min="3343" max="3348" width="12.125" style="122" bestFit="1" customWidth="1"/>
    <col min="3349" max="3349" width="12.125" style="122" customWidth="1"/>
    <col min="3350" max="3352" width="12.125" style="122" bestFit="1" customWidth="1"/>
    <col min="3353" max="3353" width="12.125" style="122" customWidth="1"/>
    <col min="3354" max="3355" width="12.125" style="122" bestFit="1" customWidth="1"/>
    <col min="3356" max="3356" width="12.125" style="122" customWidth="1"/>
    <col min="3357" max="3357" width="7.5" style="122" customWidth="1"/>
    <col min="3358" max="3358" width="13" style="122" bestFit="1" customWidth="1"/>
    <col min="3359" max="3359" width="12.125" style="122" bestFit="1" customWidth="1"/>
    <col min="3360" max="3360" width="11.625" style="122" customWidth="1"/>
    <col min="3361" max="3361" width="12.125" style="122" bestFit="1" customWidth="1"/>
    <col min="3362" max="3362" width="11.125" style="122" bestFit="1" customWidth="1"/>
    <col min="3363" max="3365" width="12.125" style="122" bestFit="1" customWidth="1"/>
    <col min="3366" max="3366" width="12.125" style="122" customWidth="1"/>
    <col min="3367" max="3367" width="12.125" style="122" bestFit="1" customWidth="1"/>
    <col min="3368" max="3368" width="10.875" style="122" customWidth="1"/>
    <col min="3369" max="3370" width="12.125" style="122" bestFit="1" customWidth="1"/>
    <col min="3371" max="3371" width="12.125" style="122" customWidth="1"/>
    <col min="3372" max="3377" width="12.125" style="122" bestFit="1" customWidth="1"/>
    <col min="3378" max="3584" width="9" style="122"/>
    <col min="3585" max="3585" width="11.5" style="122" customWidth="1"/>
    <col min="3586" max="3591" width="12.125" style="122" bestFit="1" customWidth="1"/>
    <col min="3592" max="3592" width="11.125" style="122" bestFit="1" customWidth="1"/>
    <col min="3593" max="3595" width="9.375" style="122" customWidth="1"/>
    <col min="3596" max="3597" width="12.125" style="122" bestFit="1" customWidth="1"/>
    <col min="3598" max="3598" width="12.125" style="122" customWidth="1"/>
    <col min="3599" max="3604" width="12.125" style="122" bestFit="1" customWidth="1"/>
    <col min="3605" max="3605" width="12.125" style="122" customWidth="1"/>
    <col min="3606" max="3608" width="12.125" style="122" bestFit="1" customWidth="1"/>
    <col min="3609" max="3609" width="12.125" style="122" customWidth="1"/>
    <col min="3610" max="3611" width="12.125" style="122" bestFit="1" customWidth="1"/>
    <col min="3612" max="3612" width="12.125" style="122" customWidth="1"/>
    <col min="3613" max="3613" width="7.5" style="122" customWidth="1"/>
    <col min="3614" max="3614" width="13" style="122" bestFit="1" customWidth="1"/>
    <col min="3615" max="3615" width="12.125" style="122" bestFit="1" customWidth="1"/>
    <col min="3616" max="3616" width="11.625" style="122" customWidth="1"/>
    <col min="3617" max="3617" width="12.125" style="122" bestFit="1" customWidth="1"/>
    <col min="3618" max="3618" width="11.125" style="122" bestFit="1" customWidth="1"/>
    <col min="3619" max="3621" width="12.125" style="122" bestFit="1" customWidth="1"/>
    <col min="3622" max="3622" width="12.125" style="122" customWidth="1"/>
    <col min="3623" max="3623" width="12.125" style="122" bestFit="1" customWidth="1"/>
    <col min="3624" max="3624" width="10.875" style="122" customWidth="1"/>
    <col min="3625" max="3626" width="12.125" style="122" bestFit="1" customWidth="1"/>
    <col min="3627" max="3627" width="12.125" style="122" customWidth="1"/>
    <col min="3628" max="3633" width="12.125" style="122" bestFit="1" customWidth="1"/>
    <col min="3634" max="3840" width="9" style="122"/>
    <col min="3841" max="3841" width="11.5" style="122" customWidth="1"/>
    <col min="3842" max="3847" width="12.125" style="122" bestFit="1" customWidth="1"/>
    <col min="3848" max="3848" width="11.125" style="122" bestFit="1" customWidth="1"/>
    <col min="3849" max="3851" width="9.375" style="122" customWidth="1"/>
    <col min="3852" max="3853" width="12.125" style="122" bestFit="1" customWidth="1"/>
    <col min="3854" max="3854" width="12.125" style="122" customWidth="1"/>
    <col min="3855" max="3860" width="12.125" style="122" bestFit="1" customWidth="1"/>
    <col min="3861" max="3861" width="12.125" style="122" customWidth="1"/>
    <col min="3862" max="3864" width="12.125" style="122" bestFit="1" customWidth="1"/>
    <col min="3865" max="3865" width="12.125" style="122" customWidth="1"/>
    <col min="3866" max="3867" width="12.125" style="122" bestFit="1" customWidth="1"/>
    <col min="3868" max="3868" width="12.125" style="122" customWidth="1"/>
    <col min="3869" max="3869" width="7.5" style="122" customWidth="1"/>
    <col min="3870" max="3870" width="13" style="122" bestFit="1" customWidth="1"/>
    <col min="3871" max="3871" width="12.125" style="122" bestFit="1" customWidth="1"/>
    <col min="3872" max="3872" width="11.625" style="122" customWidth="1"/>
    <col min="3873" max="3873" width="12.125" style="122" bestFit="1" customWidth="1"/>
    <col min="3874" max="3874" width="11.125" style="122" bestFit="1" customWidth="1"/>
    <col min="3875" max="3877" width="12.125" style="122" bestFit="1" customWidth="1"/>
    <col min="3878" max="3878" width="12.125" style="122" customWidth="1"/>
    <col min="3879" max="3879" width="12.125" style="122" bestFit="1" customWidth="1"/>
    <col min="3880" max="3880" width="10.875" style="122" customWidth="1"/>
    <col min="3881" max="3882" width="12.125" style="122" bestFit="1" customWidth="1"/>
    <col min="3883" max="3883" width="12.125" style="122" customWidth="1"/>
    <col min="3884" max="3889" width="12.125" style="122" bestFit="1" customWidth="1"/>
    <col min="3890" max="4096" width="9" style="122"/>
    <col min="4097" max="4097" width="11.5" style="122" customWidth="1"/>
    <col min="4098" max="4103" width="12.125" style="122" bestFit="1" customWidth="1"/>
    <col min="4104" max="4104" width="11.125" style="122" bestFit="1" customWidth="1"/>
    <col min="4105" max="4107" width="9.375" style="122" customWidth="1"/>
    <col min="4108" max="4109" width="12.125" style="122" bestFit="1" customWidth="1"/>
    <col min="4110" max="4110" width="12.125" style="122" customWidth="1"/>
    <col min="4111" max="4116" width="12.125" style="122" bestFit="1" customWidth="1"/>
    <col min="4117" max="4117" width="12.125" style="122" customWidth="1"/>
    <col min="4118" max="4120" width="12.125" style="122" bestFit="1" customWidth="1"/>
    <col min="4121" max="4121" width="12.125" style="122" customWidth="1"/>
    <col min="4122" max="4123" width="12.125" style="122" bestFit="1" customWidth="1"/>
    <col min="4124" max="4124" width="12.125" style="122" customWidth="1"/>
    <col min="4125" max="4125" width="7.5" style="122" customWidth="1"/>
    <col min="4126" max="4126" width="13" style="122" bestFit="1" customWidth="1"/>
    <col min="4127" max="4127" width="12.125" style="122" bestFit="1" customWidth="1"/>
    <col min="4128" max="4128" width="11.625" style="122" customWidth="1"/>
    <col min="4129" max="4129" width="12.125" style="122" bestFit="1" customWidth="1"/>
    <col min="4130" max="4130" width="11.125" style="122" bestFit="1" customWidth="1"/>
    <col min="4131" max="4133" width="12.125" style="122" bestFit="1" customWidth="1"/>
    <col min="4134" max="4134" width="12.125" style="122" customWidth="1"/>
    <col min="4135" max="4135" width="12.125" style="122" bestFit="1" customWidth="1"/>
    <col min="4136" max="4136" width="10.875" style="122" customWidth="1"/>
    <col min="4137" max="4138" width="12.125" style="122" bestFit="1" customWidth="1"/>
    <col min="4139" max="4139" width="12.125" style="122" customWidth="1"/>
    <col min="4140" max="4145" width="12.125" style="122" bestFit="1" customWidth="1"/>
    <col min="4146" max="4352" width="9" style="122"/>
    <col min="4353" max="4353" width="11.5" style="122" customWidth="1"/>
    <col min="4354" max="4359" width="12.125" style="122" bestFit="1" customWidth="1"/>
    <col min="4360" max="4360" width="11.125" style="122" bestFit="1" customWidth="1"/>
    <col min="4361" max="4363" width="9.375" style="122" customWidth="1"/>
    <col min="4364" max="4365" width="12.125" style="122" bestFit="1" customWidth="1"/>
    <col min="4366" max="4366" width="12.125" style="122" customWidth="1"/>
    <col min="4367" max="4372" width="12.125" style="122" bestFit="1" customWidth="1"/>
    <col min="4373" max="4373" width="12.125" style="122" customWidth="1"/>
    <col min="4374" max="4376" width="12.125" style="122" bestFit="1" customWidth="1"/>
    <col min="4377" max="4377" width="12.125" style="122" customWidth="1"/>
    <col min="4378" max="4379" width="12.125" style="122" bestFit="1" customWidth="1"/>
    <col min="4380" max="4380" width="12.125" style="122" customWidth="1"/>
    <col min="4381" max="4381" width="7.5" style="122" customWidth="1"/>
    <col min="4382" max="4382" width="13" style="122" bestFit="1" customWidth="1"/>
    <col min="4383" max="4383" width="12.125" style="122" bestFit="1" customWidth="1"/>
    <col min="4384" max="4384" width="11.625" style="122" customWidth="1"/>
    <col min="4385" max="4385" width="12.125" style="122" bestFit="1" customWidth="1"/>
    <col min="4386" max="4386" width="11.125" style="122" bestFit="1" customWidth="1"/>
    <col min="4387" max="4389" width="12.125" style="122" bestFit="1" customWidth="1"/>
    <col min="4390" max="4390" width="12.125" style="122" customWidth="1"/>
    <col min="4391" max="4391" width="12.125" style="122" bestFit="1" customWidth="1"/>
    <col min="4392" max="4392" width="10.875" style="122" customWidth="1"/>
    <col min="4393" max="4394" width="12.125" style="122" bestFit="1" customWidth="1"/>
    <col min="4395" max="4395" width="12.125" style="122" customWidth="1"/>
    <col min="4396" max="4401" width="12.125" style="122" bestFit="1" customWidth="1"/>
    <col min="4402" max="4608" width="9" style="122"/>
    <col min="4609" max="4609" width="11.5" style="122" customWidth="1"/>
    <col min="4610" max="4615" width="12.125" style="122" bestFit="1" customWidth="1"/>
    <col min="4616" max="4616" width="11.125" style="122" bestFit="1" customWidth="1"/>
    <col min="4617" max="4619" width="9.375" style="122" customWidth="1"/>
    <col min="4620" max="4621" width="12.125" style="122" bestFit="1" customWidth="1"/>
    <col min="4622" max="4622" width="12.125" style="122" customWidth="1"/>
    <col min="4623" max="4628" width="12.125" style="122" bestFit="1" customWidth="1"/>
    <col min="4629" max="4629" width="12.125" style="122" customWidth="1"/>
    <col min="4630" max="4632" width="12.125" style="122" bestFit="1" customWidth="1"/>
    <col min="4633" max="4633" width="12.125" style="122" customWidth="1"/>
    <col min="4634" max="4635" width="12.125" style="122" bestFit="1" customWidth="1"/>
    <col min="4636" max="4636" width="12.125" style="122" customWidth="1"/>
    <col min="4637" max="4637" width="7.5" style="122" customWidth="1"/>
    <col min="4638" max="4638" width="13" style="122" bestFit="1" customWidth="1"/>
    <col min="4639" max="4639" width="12.125" style="122" bestFit="1" customWidth="1"/>
    <col min="4640" max="4640" width="11.625" style="122" customWidth="1"/>
    <col min="4641" max="4641" width="12.125" style="122" bestFit="1" customWidth="1"/>
    <col min="4642" max="4642" width="11.125" style="122" bestFit="1" customWidth="1"/>
    <col min="4643" max="4645" width="12.125" style="122" bestFit="1" customWidth="1"/>
    <col min="4646" max="4646" width="12.125" style="122" customWidth="1"/>
    <col min="4647" max="4647" width="12.125" style="122" bestFit="1" customWidth="1"/>
    <col min="4648" max="4648" width="10.875" style="122" customWidth="1"/>
    <col min="4649" max="4650" width="12.125" style="122" bestFit="1" customWidth="1"/>
    <col min="4651" max="4651" width="12.125" style="122" customWidth="1"/>
    <col min="4652" max="4657" width="12.125" style="122" bestFit="1" customWidth="1"/>
    <col min="4658" max="4864" width="9" style="122"/>
    <col min="4865" max="4865" width="11.5" style="122" customWidth="1"/>
    <col min="4866" max="4871" width="12.125" style="122" bestFit="1" customWidth="1"/>
    <col min="4872" max="4872" width="11.125" style="122" bestFit="1" customWidth="1"/>
    <col min="4873" max="4875" width="9.375" style="122" customWidth="1"/>
    <col min="4876" max="4877" width="12.125" style="122" bestFit="1" customWidth="1"/>
    <col min="4878" max="4878" width="12.125" style="122" customWidth="1"/>
    <col min="4879" max="4884" width="12.125" style="122" bestFit="1" customWidth="1"/>
    <col min="4885" max="4885" width="12.125" style="122" customWidth="1"/>
    <col min="4886" max="4888" width="12.125" style="122" bestFit="1" customWidth="1"/>
    <col min="4889" max="4889" width="12.125" style="122" customWidth="1"/>
    <col min="4890" max="4891" width="12.125" style="122" bestFit="1" customWidth="1"/>
    <col min="4892" max="4892" width="12.125" style="122" customWidth="1"/>
    <col min="4893" max="4893" width="7.5" style="122" customWidth="1"/>
    <col min="4894" max="4894" width="13" style="122" bestFit="1" customWidth="1"/>
    <col min="4895" max="4895" width="12.125" style="122" bestFit="1" customWidth="1"/>
    <col min="4896" max="4896" width="11.625" style="122" customWidth="1"/>
    <col min="4897" max="4897" width="12.125" style="122" bestFit="1" customWidth="1"/>
    <col min="4898" max="4898" width="11.125" style="122" bestFit="1" customWidth="1"/>
    <col min="4899" max="4901" width="12.125" style="122" bestFit="1" customWidth="1"/>
    <col min="4902" max="4902" width="12.125" style="122" customWidth="1"/>
    <col min="4903" max="4903" width="12.125" style="122" bestFit="1" customWidth="1"/>
    <col min="4904" max="4904" width="10.875" style="122" customWidth="1"/>
    <col min="4905" max="4906" width="12.125" style="122" bestFit="1" customWidth="1"/>
    <col min="4907" max="4907" width="12.125" style="122" customWidth="1"/>
    <col min="4908" max="4913" width="12.125" style="122" bestFit="1" customWidth="1"/>
    <col min="4914" max="5120" width="9" style="122"/>
    <col min="5121" max="5121" width="11.5" style="122" customWidth="1"/>
    <col min="5122" max="5127" width="12.125" style="122" bestFit="1" customWidth="1"/>
    <col min="5128" max="5128" width="11.125" style="122" bestFit="1" customWidth="1"/>
    <col min="5129" max="5131" width="9.375" style="122" customWidth="1"/>
    <col min="5132" max="5133" width="12.125" style="122" bestFit="1" customWidth="1"/>
    <col min="5134" max="5134" width="12.125" style="122" customWidth="1"/>
    <col min="5135" max="5140" width="12.125" style="122" bestFit="1" customWidth="1"/>
    <col min="5141" max="5141" width="12.125" style="122" customWidth="1"/>
    <col min="5142" max="5144" width="12.125" style="122" bestFit="1" customWidth="1"/>
    <col min="5145" max="5145" width="12.125" style="122" customWidth="1"/>
    <col min="5146" max="5147" width="12.125" style="122" bestFit="1" customWidth="1"/>
    <col min="5148" max="5148" width="12.125" style="122" customWidth="1"/>
    <col min="5149" max="5149" width="7.5" style="122" customWidth="1"/>
    <col min="5150" max="5150" width="13" style="122" bestFit="1" customWidth="1"/>
    <col min="5151" max="5151" width="12.125" style="122" bestFit="1" customWidth="1"/>
    <col min="5152" max="5152" width="11.625" style="122" customWidth="1"/>
    <col min="5153" max="5153" width="12.125" style="122" bestFit="1" customWidth="1"/>
    <col min="5154" max="5154" width="11.125" style="122" bestFit="1" customWidth="1"/>
    <col min="5155" max="5157" width="12.125" style="122" bestFit="1" customWidth="1"/>
    <col min="5158" max="5158" width="12.125" style="122" customWidth="1"/>
    <col min="5159" max="5159" width="12.125" style="122" bestFit="1" customWidth="1"/>
    <col min="5160" max="5160" width="10.875" style="122" customWidth="1"/>
    <col min="5161" max="5162" width="12.125" style="122" bestFit="1" customWidth="1"/>
    <col min="5163" max="5163" width="12.125" style="122" customWidth="1"/>
    <col min="5164" max="5169" width="12.125" style="122" bestFit="1" customWidth="1"/>
    <col min="5170" max="5376" width="9" style="122"/>
    <col min="5377" max="5377" width="11.5" style="122" customWidth="1"/>
    <col min="5378" max="5383" width="12.125" style="122" bestFit="1" customWidth="1"/>
    <col min="5384" max="5384" width="11.125" style="122" bestFit="1" customWidth="1"/>
    <col min="5385" max="5387" width="9.375" style="122" customWidth="1"/>
    <col min="5388" max="5389" width="12.125" style="122" bestFit="1" customWidth="1"/>
    <col min="5390" max="5390" width="12.125" style="122" customWidth="1"/>
    <col min="5391" max="5396" width="12.125" style="122" bestFit="1" customWidth="1"/>
    <col min="5397" max="5397" width="12.125" style="122" customWidth="1"/>
    <col min="5398" max="5400" width="12.125" style="122" bestFit="1" customWidth="1"/>
    <col min="5401" max="5401" width="12.125" style="122" customWidth="1"/>
    <col min="5402" max="5403" width="12.125" style="122" bestFit="1" customWidth="1"/>
    <col min="5404" max="5404" width="12.125" style="122" customWidth="1"/>
    <col min="5405" max="5405" width="7.5" style="122" customWidth="1"/>
    <col min="5406" max="5406" width="13" style="122" bestFit="1" customWidth="1"/>
    <col min="5407" max="5407" width="12.125" style="122" bestFit="1" customWidth="1"/>
    <col min="5408" max="5408" width="11.625" style="122" customWidth="1"/>
    <col min="5409" max="5409" width="12.125" style="122" bestFit="1" customWidth="1"/>
    <col min="5410" max="5410" width="11.125" style="122" bestFit="1" customWidth="1"/>
    <col min="5411" max="5413" width="12.125" style="122" bestFit="1" customWidth="1"/>
    <col min="5414" max="5414" width="12.125" style="122" customWidth="1"/>
    <col min="5415" max="5415" width="12.125" style="122" bestFit="1" customWidth="1"/>
    <col min="5416" max="5416" width="10.875" style="122" customWidth="1"/>
    <col min="5417" max="5418" width="12.125" style="122" bestFit="1" customWidth="1"/>
    <col min="5419" max="5419" width="12.125" style="122" customWidth="1"/>
    <col min="5420" max="5425" width="12.125" style="122" bestFit="1" customWidth="1"/>
    <col min="5426" max="5632" width="9" style="122"/>
    <col min="5633" max="5633" width="11.5" style="122" customWidth="1"/>
    <col min="5634" max="5639" width="12.125" style="122" bestFit="1" customWidth="1"/>
    <col min="5640" max="5640" width="11.125" style="122" bestFit="1" customWidth="1"/>
    <col min="5641" max="5643" width="9.375" style="122" customWidth="1"/>
    <col min="5644" max="5645" width="12.125" style="122" bestFit="1" customWidth="1"/>
    <col min="5646" max="5646" width="12.125" style="122" customWidth="1"/>
    <col min="5647" max="5652" width="12.125" style="122" bestFit="1" customWidth="1"/>
    <col min="5653" max="5653" width="12.125" style="122" customWidth="1"/>
    <col min="5654" max="5656" width="12.125" style="122" bestFit="1" customWidth="1"/>
    <col min="5657" max="5657" width="12.125" style="122" customWidth="1"/>
    <col min="5658" max="5659" width="12.125" style="122" bestFit="1" customWidth="1"/>
    <col min="5660" max="5660" width="12.125" style="122" customWidth="1"/>
    <col min="5661" max="5661" width="7.5" style="122" customWidth="1"/>
    <col min="5662" max="5662" width="13" style="122" bestFit="1" customWidth="1"/>
    <col min="5663" max="5663" width="12.125" style="122" bestFit="1" customWidth="1"/>
    <col min="5664" max="5664" width="11.625" style="122" customWidth="1"/>
    <col min="5665" max="5665" width="12.125" style="122" bestFit="1" customWidth="1"/>
    <col min="5666" max="5666" width="11.125" style="122" bestFit="1" customWidth="1"/>
    <col min="5667" max="5669" width="12.125" style="122" bestFit="1" customWidth="1"/>
    <col min="5670" max="5670" width="12.125" style="122" customWidth="1"/>
    <col min="5671" max="5671" width="12.125" style="122" bestFit="1" customWidth="1"/>
    <col min="5672" max="5672" width="10.875" style="122" customWidth="1"/>
    <col min="5673" max="5674" width="12.125" style="122" bestFit="1" customWidth="1"/>
    <col min="5675" max="5675" width="12.125" style="122" customWidth="1"/>
    <col min="5676" max="5681" width="12.125" style="122" bestFit="1" customWidth="1"/>
    <col min="5682" max="5888" width="9" style="122"/>
    <col min="5889" max="5889" width="11.5" style="122" customWidth="1"/>
    <col min="5890" max="5895" width="12.125" style="122" bestFit="1" customWidth="1"/>
    <col min="5896" max="5896" width="11.125" style="122" bestFit="1" customWidth="1"/>
    <col min="5897" max="5899" width="9.375" style="122" customWidth="1"/>
    <col min="5900" max="5901" width="12.125" style="122" bestFit="1" customWidth="1"/>
    <col min="5902" max="5902" width="12.125" style="122" customWidth="1"/>
    <col min="5903" max="5908" width="12.125" style="122" bestFit="1" customWidth="1"/>
    <col min="5909" max="5909" width="12.125" style="122" customWidth="1"/>
    <col min="5910" max="5912" width="12.125" style="122" bestFit="1" customWidth="1"/>
    <col min="5913" max="5913" width="12.125" style="122" customWidth="1"/>
    <col min="5914" max="5915" width="12.125" style="122" bestFit="1" customWidth="1"/>
    <col min="5916" max="5916" width="12.125" style="122" customWidth="1"/>
    <col min="5917" max="5917" width="7.5" style="122" customWidth="1"/>
    <col min="5918" max="5918" width="13" style="122" bestFit="1" customWidth="1"/>
    <col min="5919" max="5919" width="12.125" style="122" bestFit="1" customWidth="1"/>
    <col min="5920" max="5920" width="11.625" style="122" customWidth="1"/>
    <col min="5921" max="5921" width="12.125" style="122" bestFit="1" customWidth="1"/>
    <col min="5922" max="5922" width="11.125" style="122" bestFit="1" customWidth="1"/>
    <col min="5923" max="5925" width="12.125" style="122" bestFit="1" customWidth="1"/>
    <col min="5926" max="5926" width="12.125" style="122" customWidth="1"/>
    <col min="5927" max="5927" width="12.125" style="122" bestFit="1" customWidth="1"/>
    <col min="5928" max="5928" width="10.875" style="122" customWidth="1"/>
    <col min="5929" max="5930" width="12.125" style="122" bestFit="1" customWidth="1"/>
    <col min="5931" max="5931" width="12.125" style="122" customWidth="1"/>
    <col min="5932" max="5937" width="12.125" style="122" bestFit="1" customWidth="1"/>
    <col min="5938" max="6144" width="9" style="122"/>
    <col min="6145" max="6145" width="11.5" style="122" customWidth="1"/>
    <col min="6146" max="6151" width="12.125" style="122" bestFit="1" customWidth="1"/>
    <col min="6152" max="6152" width="11.125" style="122" bestFit="1" customWidth="1"/>
    <col min="6153" max="6155" width="9.375" style="122" customWidth="1"/>
    <col min="6156" max="6157" width="12.125" style="122" bestFit="1" customWidth="1"/>
    <col min="6158" max="6158" width="12.125" style="122" customWidth="1"/>
    <col min="6159" max="6164" width="12.125" style="122" bestFit="1" customWidth="1"/>
    <col min="6165" max="6165" width="12.125" style="122" customWidth="1"/>
    <col min="6166" max="6168" width="12.125" style="122" bestFit="1" customWidth="1"/>
    <col min="6169" max="6169" width="12.125" style="122" customWidth="1"/>
    <col min="6170" max="6171" width="12.125" style="122" bestFit="1" customWidth="1"/>
    <col min="6172" max="6172" width="12.125" style="122" customWidth="1"/>
    <col min="6173" max="6173" width="7.5" style="122" customWidth="1"/>
    <col min="6174" max="6174" width="13" style="122" bestFit="1" customWidth="1"/>
    <col min="6175" max="6175" width="12.125" style="122" bestFit="1" customWidth="1"/>
    <col min="6176" max="6176" width="11.625" style="122" customWidth="1"/>
    <col min="6177" max="6177" width="12.125" style="122" bestFit="1" customWidth="1"/>
    <col min="6178" max="6178" width="11.125" style="122" bestFit="1" customWidth="1"/>
    <col min="6179" max="6181" width="12.125" style="122" bestFit="1" customWidth="1"/>
    <col min="6182" max="6182" width="12.125" style="122" customWidth="1"/>
    <col min="6183" max="6183" width="12.125" style="122" bestFit="1" customWidth="1"/>
    <col min="6184" max="6184" width="10.875" style="122" customWidth="1"/>
    <col min="6185" max="6186" width="12.125" style="122" bestFit="1" customWidth="1"/>
    <col min="6187" max="6187" width="12.125" style="122" customWidth="1"/>
    <col min="6188" max="6193" width="12.125" style="122" bestFit="1" customWidth="1"/>
    <col min="6194" max="6400" width="9" style="122"/>
    <col min="6401" max="6401" width="11.5" style="122" customWidth="1"/>
    <col min="6402" max="6407" width="12.125" style="122" bestFit="1" customWidth="1"/>
    <col min="6408" max="6408" width="11.125" style="122" bestFit="1" customWidth="1"/>
    <col min="6409" max="6411" width="9.375" style="122" customWidth="1"/>
    <col min="6412" max="6413" width="12.125" style="122" bestFit="1" customWidth="1"/>
    <col min="6414" max="6414" width="12.125" style="122" customWidth="1"/>
    <col min="6415" max="6420" width="12.125" style="122" bestFit="1" customWidth="1"/>
    <col min="6421" max="6421" width="12.125" style="122" customWidth="1"/>
    <col min="6422" max="6424" width="12.125" style="122" bestFit="1" customWidth="1"/>
    <col min="6425" max="6425" width="12.125" style="122" customWidth="1"/>
    <col min="6426" max="6427" width="12.125" style="122" bestFit="1" customWidth="1"/>
    <col min="6428" max="6428" width="12.125" style="122" customWidth="1"/>
    <col min="6429" max="6429" width="7.5" style="122" customWidth="1"/>
    <col min="6430" max="6430" width="13" style="122" bestFit="1" customWidth="1"/>
    <col min="6431" max="6431" width="12.125" style="122" bestFit="1" customWidth="1"/>
    <col min="6432" max="6432" width="11.625" style="122" customWidth="1"/>
    <col min="6433" max="6433" width="12.125" style="122" bestFit="1" customWidth="1"/>
    <col min="6434" max="6434" width="11.125" style="122" bestFit="1" customWidth="1"/>
    <col min="6435" max="6437" width="12.125" style="122" bestFit="1" customWidth="1"/>
    <col min="6438" max="6438" width="12.125" style="122" customWidth="1"/>
    <col min="6439" max="6439" width="12.125" style="122" bestFit="1" customWidth="1"/>
    <col min="6440" max="6440" width="10.875" style="122" customWidth="1"/>
    <col min="6441" max="6442" width="12.125" style="122" bestFit="1" customWidth="1"/>
    <col min="6443" max="6443" width="12.125" style="122" customWidth="1"/>
    <col min="6444" max="6449" width="12.125" style="122" bestFit="1" customWidth="1"/>
    <col min="6450" max="6656" width="9" style="122"/>
    <col min="6657" max="6657" width="11.5" style="122" customWidth="1"/>
    <col min="6658" max="6663" width="12.125" style="122" bestFit="1" customWidth="1"/>
    <col min="6664" max="6664" width="11.125" style="122" bestFit="1" customWidth="1"/>
    <col min="6665" max="6667" width="9.375" style="122" customWidth="1"/>
    <col min="6668" max="6669" width="12.125" style="122" bestFit="1" customWidth="1"/>
    <col min="6670" max="6670" width="12.125" style="122" customWidth="1"/>
    <col min="6671" max="6676" width="12.125" style="122" bestFit="1" customWidth="1"/>
    <col min="6677" max="6677" width="12.125" style="122" customWidth="1"/>
    <col min="6678" max="6680" width="12.125" style="122" bestFit="1" customWidth="1"/>
    <col min="6681" max="6681" width="12.125" style="122" customWidth="1"/>
    <col min="6682" max="6683" width="12.125" style="122" bestFit="1" customWidth="1"/>
    <col min="6684" max="6684" width="12.125" style="122" customWidth="1"/>
    <col min="6685" max="6685" width="7.5" style="122" customWidth="1"/>
    <col min="6686" max="6686" width="13" style="122" bestFit="1" customWidth="1"/>
    <col min="6687" max="6687" width="12.125" style="122" bestFit="1" customWidth="1"/>
    <col min="6688" max="6688" width="11.625" style="122" customWidth="1"/>
    <col min="6689" max="6689" width="12.125" style="122" bestFit="1" customWidth="1"/>
    <col min="6690" max="6690" width="11.125" style="122" bestFit="1" customWidth="1"/>
    <col min="6691" max="6693" width="12.125" style="122" bestFit="1" customWidth="1"/>
    <col min="6694" max="6694" width="12.125" style="122" customWidth="1"/>
    <col min="6695" max="6695" width="12.125" style="122" bestFit="1" customWidth="1"/>
    <col min="6696" max="6696" width="10.875" style="122" customWidth="1"/>
    <col min="6697" max="6698" width="12.125" style="122" bestFit="1" customWidth="1"/>
    <col min="6699" max="6699" width="12.125" style="122" customWidth="1"/>
    <col min="6700" max="6705" width="12.125" style="122" bestFit="1" customWidth="1"/>
    <col min="6706" max="6912" width="9" style="122"/>
    <col min="6913" max="6913" width="11.5" style="122" customWidth="1"/>
    <col min="6914" max="6919" width="12.125" style="122" bestFit="1" customWidth="1"/>
    <col min="6920" max="6920" width="11.125" style="122" bestFit="1" customWidth="1"/>
    <col min="6921" max="6923" width="9.375" style="122" customWidth="1"/>
    <col min="6924" max="6925" width="12.125" style="122" bestFit="1" customWidth="1"/>
    <col min="6926" max="6926" width="12.125" style="122" customWidth="1"/>
    <col min="6927" max="6932" width="12.125" style="122" bestFit="1" customWidth="1"/>
    <col min="6933" max="6933" width="12.125" style="122" customWidth="1"/>
    <col min="6934" max="6936" width="12.125" style="122" bestFit="1" customWidth="1"/>
    <col min="6937" max="6937" width="12.125" style="122" customWidth="1"/>
    <col min="6938" max="6939" width="12.125" style="122" bestFit="1" customWidth="1"/>
    <col min="6940" max="6940" width="12.125" style="122" customWidth="1"/>
    <col min="6941" max="6941" width="7.5" style="122" customWidth="1"/>
    <col min="6942" max="6942" width="13" style="122" bestFit="1" customWidth="1"/>
    <col min="6943" max="6943" width="12.125" style="122" bestFit="1" customWidth="1"/>
    <col min="6944" max="6944" width="11.625" style="122" customWidth="1"/>
    <col min="6945" max="6945" width="12.125" style="122" bestFit="1" customWidth="1"/>
    <col min="6946" max="6946" width="11.125" style="122" bestFit="1" customWidth="1"/>
    <col min="6947" max="6949" width="12.125" style="122" bestFit="1" customWidth="1"/>
    <col min="6950" max="6950" width="12.125" style="122" customWidth="1"/>
    <col min="6951" max="6951" width="12.125" style="122" bestFit="1" customWidth="1"/>
    <col min="6952" max="6952" width="10.875" style="122" customWidth="1"/>
    <col min="6953" max="6954" width="12.125" style="122" bestFit="1" customWidth="1"/>
    <col min="6955" max="6955" width="12.125" style="122" customWidth="1"/>
    <col min="6956" max="6961" width="12.125" style="122" bestFit="1" customWidth="1"/>
    <col min="6962" max="7168" width="9" style="122"/>
    <col min="7169" max="7169" width="11.5" style="122" customWidth="1"/>
    <col min="7170" max="7175" width="12.125" style="122" bestFit="1" customWidth="1"/>
    <col min="7176" max="7176" width="11.125" style="122" bestFit="1" customWidth="1"/>
    <col min="7177" max="7179" width="9.375" style="122" customWidth="1"/>
    <col min="7180" max="7181" width="12.125" style="122" bestFit="1" customWidth="1"/>
    <col min="7182" max="7182" width="12.125" style="122" customWidth="1"/>
    <col min="7183" max="7188" width="12.125" style="122" bestFit="1" customWidth="1"/>
    <col min="7189" max="7189" width="12.125" style="122" customWidth="1"/>
    <col min="7190" max="7192" width="12.125" style="122" bestFit="1" customWidth="1"/>
    <col min="7193" max="7193" width="12.125" style="122" customWidth="1"/>
    <col min="7194" max="7195" width="12.125" style="122" bestFit="1" customWidth="1"/>
    <col min="7196" max="7196" width="12.125" style="122" customWidth="1"/>
    <col min="7197" max="7197" width="7.5" style="122" customWidth="1"/>
    <col min="7198" max="7198" width="13" style="122" bestFit="1" customWidth="1"/>
    <col min="7199" max="7199" width="12.125" style="122" bestFit="1" customWidth="1"/>
    <col min="7200" max="7200" width="11.625" style="122" customWidth="1"/>
    <col min="7201" max="7201" width="12.125" style="122" bestFit="1" customWidth="1"/>
    <col min="7202" max="7202" width="11.125" style="122" bestFit="1" customWidth="1"/>
    <col min="7203" max="7205" width="12.125" style="122" bestFit="1" customWidth="1"/>
    <col min="7206" max="7206" width="12.125" style="122" customWidth="1"/>
    <col min="7207" max="7207" width="12.125" style="122" bestFit="1" customWidth="1"/>
    <col min="7208" max="7208" width="10.875" style="122" customWidth="1"/>
    <col min="7209" max="7210" width="12.125" style="122" bestFit="1" customWidth="1"/>
    <col min="7211" max="7211" width="12.125" style="122" customWidth="1"/>
    <col min="7212" max="7217" width="12.125" style="122" bestFit="1" customWidth="1"/>
    <col min="7218" max="7424" width="9" style="122"/>
    <col min="7425" max="7425" width="11.5" style="122" customWidth="1"/>
    <col min="7426" max="7431" width="12.125" style="122" bestFit="1" customWidth="1"/>
    <col min="7432" max="7432" width="11.125" style="122" bestFit="1" customWidth="1"/>
    <col min="7433" max="7435" width="9.375" style="122" customWidth="1"/>
    <col min="7436" max="7437" width="12.125" style="122" bestFit="1" customWidth="1"/>
    <col min="7438" max="7438" width="12.125" style="122" customWidth="1"/>
    <col min="7439" max="7444" width="12.125" style="122" bestFit="1" customWidth="1"/>
    <col min="7445" max="7445" width="12.125" style="122" customWidth="1"/>
    <col min="7446" max="7448" width="12.125" style="122" bestFit="1" customWidth="1"/>
    <col min="7449" max="7449" width="12.125" style="122" customWidth="1"/>
    <col min="7450" max="7451" width="12.125" style="122" bestFit="1" customWidth="1"/>
    <col min="7452" max="7452" width="12.125" style="122" customWidth="1"/>
    <col min="7453" max="7453" width="7.5" style="122" customWidth="1"/>
    <col min="7454" max="7454" width="13" style="122" bestFit="1" customWidth="1"/>
    <col min="7455" max="7455" width="12.125" style="122" bestFit="1" customWidth="1"/>
    <col min="7456" max="7456" width="11.625" style="122" customWidth="1"/>
    <col min="7457" max="7457" width="12.125" style="122" bestFit="1" customWidth="1"/>
    <col min="7458" max="7458" width="11.125" style="122" bestFit="1" customWidth="1"/>
    <col min="7459" max="7461" width="12.125" style="122" bestFit="1" customWidth="1"/>
    <col min="7462" max="7462" width="12.125" style="122" customWidth="1"/>
    <col min="7463" max="7463" width="12.125" style="122" bestFit="1" customWidth="1"/>
    <col min="7464" max="7464" width="10.875" style="122" customWidth="1"/>
    <col min="7465" max="7466" width="12.125" style="122" bestFit="1" customWidth="1"/>
    <col min="7467" max="7467" width="12.125" style="122" customWidth="1"/>
    <col min="7468" max="7473" width="12.125" style="122" bestFit="1" customWidth="1"/>
    <col min="7474" max="7680" width="9" style="122"/>
    <col min="7681" max="7681" width="11.5" style="122" customWidth="1"/>
    <col min="7682" max="7687" width="12.125" style="122" bestFit="1" customWidth="1"/>
    <col min="7688" max="7688" width="11.125" style="122" bestFit="1" customWidth="1"/>
    <col min="7689" max="7691" width="9.375" style="122" customWidth="1"/>
    <col min="7692" max="7693" width="12.125" style="122" bestFit="1" customWidth="1"/>
    <col min="7694" max="7694" width="12.125" style="122" customWidth="1"/>
    <col min="7695" max="7700" width="12.125" style="122" bestFit="1" customWidth="1"/>
    <col min="7701" max="7701" width="12.125" style="122" customWidth="1"/>
    <col min="7702" max="7704" width="12.125" style="122" bestFit="1" customWidth="1"/>
    <col min="7705" max="7705" width="12.125" style="122" customWidth="1"/>
    <col min="7706" max="7707" width="12.125" style="122" bestFit="1" customWidth="1"/>
    <col min="7708" max="7708" width="12.125" style="122" customWidth="1"/>
    <col min="7709" max="7709" width="7.5" style="122" customWidth="1"/>
    <col min="7710" max="7710" width="13" style="122" bestFit="1" customWidth="1"/>
    <col min="7711" max="7711" width="12.125" style="122" bestFit="1" customWidth="1"/>
    <col min="7712" max="7712" width="11.625" style="122" customWidth="1"/>
    <col min="7713" max="7713" width="12.125" style="122" bestFit="1" customWidth="1"/>
    <col min="7714" max="7714" width="11.125" style="122" bestFit="1" customWidth="1"/>
    <col min="7715" max="7717" width="12.125" style="122" bestFit="1" customWidth="1"/>
    <col min="7718" max="7718" width="12.125" style="122" customWidth="1"/>
    <col min="7719" max="7719" width="12.125" style="122" bestFit="1" customWidth="1"/>
    <col min="7720" max="7720" width="10.875" style="122" customWidth="1"/>
    <col min="7721" max="7722" width="12.125" style="122" bestFit="1" customWidth="1"/>
    <col min="7723" max="7723" width="12.125" style="122" customWidth="1"/>
    <col min="7724" max="7729" width="12.125" style="122" bestFit="1" customWidth="1"/>
    <col min="7730" max="7936" width="9" style="122"/>
    <col min="7937" max="7937" width="11.5" style="122" customWidth="1"/>
    <col min="7938" max="7943" width="12.125" style="122" bestFit="1" customWidth="1"/>
    <col min="7944" max="7944" width="11.125" style="122" bestFit="1" customWidth="1"/>
    <col min="7945" max="7947" width="9.375" style="122" customWidth="1"/>
    <col min="7948" max="7949" width="12.125" style="122" bestFit="1" customWidth="1"/>
    <col min="7950" max="7950" width="12.125" style="122" customWidth="1"/>
    <col min="7951" max="7956" width="12.125" style="122" bestFit="1" customWidth="1"/>
    <col min="7957" max="7957" width="12.125" style="122" customWidth="1"/>
    <col min="7958" max="7960" width="12.125" style="122" bestFit="1" customWidth="1"/>
    <col min="7961" max="7961" width="12.125" style="122" customWidth="1"/>
    <col min="7962" max="7963" width="12.125" style="122" bestFit="1" customWidth="1"/>
    <col min="7964" max="7964" width="12.125" style="122" customWidth="1"/>
    <col min="7965" max="7965" width="7.5" style="122" customWidth="1"/>
    <col min="7966" max="7966" width="13" style="122" bestFit="1" customWidth="1"/>
    <col min="7967" max="7967" width="12.125" style="122" bestFit="1" customWidth="1"/>
    <col min="7968" max="7968" width="11.625" style="122" customWidth="1"/>
    <col min="7969" max="7969" width="12.125" style="122" bestFit="1" customWidth="1"/>
    <col min="7970" max="7970" width="11.125" style="122" bestFit="1" customWidth="1"/>
    <col min="7971" max="7973" width="12.125" style="122" bestFit="1" customWidth="1"/>
    <col min="7974" max="7974" width="12.125" style="122" customWidth="1"/>
    <col min="7975" max="7975" width="12.125" style="122" bestFit="1" customWidth="1"/>
    <col min="7976" max="7976" width="10.875" style="122" customWidth="1"/>
    <col min="7977" max="7978" width="12.125" style="122" bestFit="1" customWidth="1"/>
    <col min="7979" max="7979" width="12.125" style="122" customWidth="1"/>
    <col min="7980" max="7985" width="12.125" style="122" bestFit="1" customWidth="1"/>
    <col min="7986" max="8192" width="9" style="122"/>
    <col min="8193" max="8193" width="11.5" style="122" customWidth="1"/>
    <col min="8194" max="8199" width="12.125" style="122" bestFit="1" customWidth="1"/>
    <col min="8200" max="8200" width="11.125" style="122" bestFit="1" customWidth="1"/>
    <col min="8201" max="8203" width="9.375" style="122" customWidth="1"/>
    <col min="8204" max="8205" width="12.125" style="122" bestFit="1" customWidth="1"/>
    <col min="8206" max="8206" width="12.125" style="122" customWidth="1"/>
    <col min="8207" max="8212" width="12.125" style="122" bestFit="1" customWidth="1"/>
    <col min="8213" max="8213" width="12.125" style="122" customWidth="1"/>
    <col min="8214" max="8216" width="12.125" style="122" bestFit="1" customWidth="1"/>
    <col min="8217" max="8217" width="12.125" style="122" customWidth="1"/>
    <col min="8218" max="8219" width="12.125" style="122" bestFit="1" customWidth="1"/>
    <col min="8220" max="8220" width="12.125" style="122" customWidth="1"/>
    <col min="8221" max="8221" width="7.5" style="122" customWidth="1"/>
    <col min="8222" max="8222" width="13" style="122" bestFit="1" customWidth="1"/>
    <col min="8223" max="8223" width="12.125" style="122" bestFit="1" customWidth="1"/>
    <col min="8224" max="8224" width="11.625" style="122" customWidth="1"/>
    <col min="8225" max="8225" width="12.125" style="122" bestFit="1" customWidth="1"/>
    <col min="8226" max="8226" width="11.125" style="122" bestFit="1" customWidth="1"/>
    <col min="8227" max="8229" width="12.125" style="122" bestFit="1" customWidth="1"/>
    <col min="8230" max="8230" width="12.125" style="122" customWidth="1"/>
    <col min="8231" max="8231" width="12.125" style="122" bestFit="1" customWidth="1"/>
    <col min="8232" max="8232" width="10.875" style="122" customWidth="1"/>
    <col min="8233" max="8234" width="12.125" style="122" bestFit="1" customWidth="1"/>
    <col min="8235" max="8235" width="12.125" style="122" customWidth="1"/>
    <col min="8236" max="8241" width="12.125" style="122" bestFit="1" customWidth="1"/>
    <col min="8242" max="8448" width="9" style="122"/>
    <col min="8449" max="8449" width="11.5" style="122" customWidth="1"/>
    <col min="8450" max="8455" width="12.125" style="122" bestFit="1" customWidth="1"/>
    <col min="8456" max="8456" width="11.125" style="122" bestFit="1" customWidth="1"/>
    <col min="8457" max="8459" width="9.375" style="122" customWidth="1"/>
    <col min="8460" max="8461" width="12.125" style="122" bestFit="1" customWidth="1"/>
    <col min="8462" max="8462" width="12.125" style="122" customWidth="1"/>
    <col min="8463" max="8468" width="12.125" style="122" bestFit="1" customWidth="1"/>
    <col min="8469" max="8469" width="12.125" style="122" customWidth="1"/>
    <col min="8470" max="8472" width="12.125" style="122" bestFit="1" customWidth="1"/>
    <col min="8473" max="8473" width="12.125" style="122" customWidth="1"/>
    <col min="8474" max="8475" width="12.125" style="122" bestFit="1" customWidth="1"/>
    <col min="8476" max="8476" width="12.125" style="122" customWidth="1"/>
    <col min="8477" max="8477" width="7.5" style="122" customWidth="1"/>
    <col min="8478" max="8478" width="13" style="122" bestFit="1" customWidth="1"/>
    <col min="8479" max="8479" width="12.125" style="122" bestFit="1" customWidth="1"/>
    <col min="8480" max="8480" width="11.625" style="122" customWidth="1"/>
    <col min="8481" max="8481" width="12.125" style="122" bestFit="1" customWidth="1"/>
    <col min="8482" max="8482" width="11.125" style="122" bestFit="1" customWidth="1"/>
    <col min="8483" max="8485" width="12.125" style="122" bestFit="1" customWidth="1"/>
    <col min="8486" max="8486" width="12.125" style="122" customWidth="1"/>
    <col min="8487" max="8487" width="12.125" style="122" bestFit="1" customWidth="1"/>
    <col min="8488" max="8488" width="10.875" style="122" customWidth="1"/>
    <col min="8489" max="8490" width="12.125" style="122" bestFit="1" customWidth="1"/>
    <col min="8491" max="8491" width="12.125" style="122" customWidth="1"/>
    <col min="8492" max="8497" width="12.125" style="122" bestFit="1" customWidth="1"/>
    <col min="8498" max="8704" width="9" style="122"/>
    <col min="8705" max="8705" width="11.5" style="122" customWidth="1"/>
    <col min="8706" max="8711" width="12.125" style="122" bestFit="1" customWidth="1"/>
    <col min="8712" max="8712" width="11.125" style="122" bestFit="1" customWidth="1"/>
    <col min="8713" max="8715" width="9.375" style="122" customWidth="1"/>
    <col min="8716" max="8717" width="12.125" style="122" bestFit="1" customWidth="1"/>
    <col min="8718" max="8718" width="12.125" style="122" customWidth="1"/>
    <col min="8719" max="8724" width="12.125" style="122" bestFit="1" customWidth="1"/>
    <col min="8725" max="8725" width="12.125" style="122" customWidth="1"/>
    <col min="8726" max="8728" width="12.125" style="122" bestFit="1" customWidth="1"/>
    <col min="8729" max="8729" width="12.125" style="122" customWidth="1"/>
    <col min="8730" max="8731" width="12.125" style="122" bestFit="1" customWidth="1"/>
    <col min="8732" max="8732" width="12.125" style="122" customWidth="1"/>
    <col min="8733" max="8733" width="7.5" style="122" customWidth="1"/>
    <col min="8734" max="8734" width="13" style="122" bestFit="1" customWidth="1"/>
    <col min="8735" max="8735" width="12.125" style="122" bestFit="1" customWidth="1"/>
    <col min="8736" max="8736" width="11.625" style="122" customWidth="1"/>
    <col min="8737" max="8737" width="12.125" style="122" bestFit="1" customWidth="1"/>
    <col min="8738" max="8738" width="11.125" style="122" bestFit="1" customWidth="1"/>
    <col min="8739" max="8741" width="12.125" style="122" bestFit="1" customWidth="1"/>
    <col min="8742" max="8742" width="12.125" style="122" customWidth="1"/>
    <col min="8743" max="8743" width="12.125" style="122" bestFit="1" customWidth="1"/>
    <col min="8744" max="8744" width="10.875" style="122" customWidth="1"/>
    <col min="8745" max="8746" width="12.125" style="122" bestFit="1" customWidth="1"/>
    <col min="8747" max="8747" width="12.125" style="122" customWidth="1"/>
    <col min="8748" max="8753" width="12.125" style="122" bestFit="1" customWidth="1"/>
    <col min="8754" max="8960" width="9" style="122"/>
    <col min="8961" max="8961" width="11.5" style="122" customWidth="1"/>
    <col min="8962" max="8967" width="12.125" style="122" bestFit="1" customWidth="1"/>
    <col min="8968" max="8968" width="11.125" style="122" bestFit="1" customWidth="1"/>
    <col min="8969" max="8971" width="9.375" style="122" customWidth="1"/>
    <col min="8972" max="8973" width="12.125" style="122" bestFit="1" customWidth="1"/>
    <col min="8974" max="8974" width="12.125" style="122" customWidth="1"/>
    <col min="8975" max="8980" width="12.125" style="122" bestFit="1" customWidth="1"/>
    <col min="8981" max="8981" width="12.125" style="122" customWidth="1"/>
    <col min="8982" max="8984" width="12.125" style="122" bestFit="1" customWidth="1"/>
    <col min="8985" max="8985" width="12.125" style="122" customWidth="1"/>
    <col min="8986" max="8987" width="12.125" style="122" bestFit="1" customWidth="1"/>
    <col min="8988" max="8988" width="12.125" style="122" customWidth="1"/>
    <col min="8989" max="8989" width="7.5" style="122" customWidth="1"/>
    <col min="8990" max="8990" width="13" style="122" bestFit="1" customWidth="1"/>
    <col min="8991" max="8991" width="12.125" style="122" bestFit="1" customWidth="1"/>
    <col min="8992" max="8992" width="11.625" style="122" customWidth="1"/>
    <col min="8993" max="8993" width="12.125" style="122" bestFit="1" customWidth="1"/>
    <col min="8994" max="8994" width="11.125" style="122" bestFit="1" customWidth="1"/>
    <col min="8995" max="8997" width="12.125" style="122" bestFit="1" customWidth="1"/>
    <col min="8998" max="8998" width="12.125" style="122" customWidth="1"/>
    <col min="8999" max="8999" width="12.125" style="122" bestFit="1" customWidth="1"/>
    <col min="9000" max="9000" width="10.875" style="122" customWidth="1"/>
    <col min="9001" max="9002" width="12.125" style="122" bestFit="1" customWidth="1"/>
    <col min="9003" max="9003" width="12.125" style="122" customWidth="1"/>
    <col min="9004" max="9009" width="12.125" style="122" bestFit="1" customWidth="1"/>
    <col min="9010" max="9216" width="9" style="122"/>
    <col min="9217" max="9217" width="11.5" style="122" customWidth="1"/>
    <col min="9218" max="9223" width="12.125" style="122" bestFit="1" customWidth="1"/>
    <col min="9224" max="9224" width="11.125" style="122" bestFit="1" customWidth="1"/>
    <col min="9225" max="9227" width="9.375" style="122" customWidth="1"/>
    <col min="9228" max="9229" width="12.125" style="122" bestFit="1" customWidth="1"/>
    <col min="9230" max="9230" width="12.125" style="122" customWidth="1"/>
    <col min="9231" max="9236" width="12.125" style="122" bestFit="1" customWidth="1"/>
    <col min="9237" max="9237" width="12.125" style="122" customWidth="1"/>
    <col min="9238" max="9240" width="12.125" style="122" bestFit="1" customWidth="1"/>
    <col min="9241" max="9241" width="12.125" style="122" customWidth="1"/>
    <col min="9242" max="9243" width="12.125" style="122" bestFit="1" customWidth="1"/>
    <col min="9244" max="9244" width="12.125" style="122" customWidth="1"/>
    <col min="9245" max="9245" width="7.5" style="122" customWidth="1"/>
    <col min="9246" max="9246" width="13" style="122" bestFit="1" customWidth="1"/>
    <col min="9247" max="9247" width="12.125" style="122" bestFit="1" customWidth="1"/>
    <col min="9248" max="9248" width="11.625" style="122" customWidth="1"/>
    <col min="9249" max="9249" width="12.125" style="122" bestFit="1" customWidth="1"/>
    <col min="9250" max="9250" width="11.125" style="122" bestFit="1" customWidth="1"/>
    <col min="9251" max="9253" width="12.125" style="122" bestFit="1" customWidth="1"/>
    <col min="9254" max="9254" width="12.125" style="122" customWidth="1"/>
    <col min="9255" max="9255" width="12.125" style="122" bestFit="1" customWidth="1"/>
    <col min="9256" max="9256" width="10.875" style="122" customWidth="1"/>
    <col min="9257" max="9258" width="12.125" style="122" bestFit="1" customWidth="1"/>
    <col min="9259" max="9259" width="12.125" style="122" customWidth="1"/>
    <col min="9260" max="9265" width="12.125" style="122" bestFit="1" customWidth="1"/>
    <col min="9266" max="9472" width="9" style="122"/>
    <col min="9473" max="9473" width="11.5" style="122" customWidth="1"/>
    <col min="9474" max="9479" width="12.125" style="122" bestFit="1" customWidth="1"/>
    <col min="9480" max="9480" width="11.125" style="122" bestFit="1" customWidth="1"/>
    <col min="9481" max="9483" width="9.375" style="122" customWidth="1"/>
    <col min="9484" max="9485" width="12.125" style="122" bestFit="1" customWidth="1"/>
    <col min="9486" max="9486" width="12.125" style="122" customWidth="1"/>
    <col min="9487" max="9492" width="12.125" style="122" bestFit="1" customWidth="1"/>
    <col min="9493" max="9493" width="12.125" style="122" customWidth="1"/>
    <col min="9494" max="9496" width="12.125" style="122" bestFit="1" customWidth="1"/>
    <col min="9497" max="9497" width="12.125" style="122" customWidth="1"/>
    <col min="9498" max="9499" width="12.125" style="122" bestFit="1" customWidth="1"/>
    <col min="9500" max="9500" width="12.125" style="122" customWidth="1"/>
    <col min="9501" max="9501" width="7.5" style="122" customWidth="1"/>
    <col min="9502" max="9502" width="13" style="122" bestFit="1" customWidth="1"/>
    <col min="9503" max="9503" width="12.125" style="122" bestFit="1" customWidth="1"/>
    <col min="9504" max="9504" width="11.625" style="122" customWidth="1"/>
    <col min="9505" max="9505" width="12.125" style="122" bestFit="1" customWidth="1"/>
    <col min="9506" max="9506" width="11.125" style="122" bestFit="1" customWidth="1"/>
    <col min="9507" max="9509" width="12.125" style="122" bestFit="1" customWidth="1"/>
    <col min="9510" max="9510" width="12.125" style="122" customWidth="1"/>
    <col min="9511" max="9511" width="12.125" style="122" bestFit="1" customWidth="1"/>
    <col min="9512" max="9512" width="10.875" style="122" customWidth="1"/>
    <col min="9513" max="9514" width="12.125" style="122" bestFit="1" customWidth="1"/>
    <col min="9515" max="9515" width="12.125" style="122" customWidth="1"/>
    <col min="9516" max="9521" width="12.125" style="122" bestFit="1" customWidth="1"/>
    <col min="9522" max="9728" width="9" style="122"/>
    <col min="9729" max="9729" width="11.5" style="122" customWidth="1"/>
    <col min="9730" max="9735" width="12.125" style="122" bestFit="1" customWidth="1"/>
    <col min="9736" max="9736" width="11.125" style="122" bestFit="1" customWidth="1"/>
    <col min="9737" max="9739" width="9.375" style="122" customWidth="1"/>
    <col min="9740" max="9741" width="12.125" style="122" bestFit="1" customWidth="1"/>
    <col min="9742" max="9742" width="12.125" style="122" customWidth="1"/>
    <col min="9743" max="9748" width="12.125" style="122" bestFit="1" customWidth="1"/>
    <col min="9749" max="9749" width="12.125" style="122" customWidth="1"/>
    <col min="9750" max="9752" width="12.125" style="122" bestFit="1" customWidth="1"/>
    <col min="9753" max="9753" width="12.125" style="122" customWidth="1"/>
    <col min="9754" max="9755" width="12.125" style="122" bestFit="1" customWidth="1"/>
    <col min="9756" max="9756" width="12.125" style="122" customWidth="1"/>
    <col min="9757" max="9757" width="7.5" style="122" customWidth="1"/>
    <col min="9758" max="9758" width="13" style="122" bestFit="1" customWidth="1"/>
    <col min="9759" max="9759" width="12.125" style="122" bestFit="1" customWidth="1"/>
    <col min="9760" max="9760" width="11.625" style="122" customWidth="1"/>
    <col min="9761" max="9761" width="12.125" style="122" bestFit="1" customWidth="1"/>
    <col min="9762" max="9762" width="11.125" style="122" bestFit="1" customWidth="1"/>
    <col min="9763" max="9765" width="12.125" style="122" bestFit="1" customWidth="1"/>
    <col min="9766" max="9766" width="12.125" style="122" customWidth="1"/>
    <col min="9767" max="9767" width="12.125" style="122" bestFit="1" customWidth="1"/>
    <col min="9768" max="9768" width="10.875" style="122" customWidth="1"/>
    <col min="9769" max="9770" width="12.125" style="122" bestFit="1" customWidth="1"/>
    <col min="9771" max="9771" width="12.125" style="122" customWidth="1"/>
    <col min="9772" max="9777" width="12.125" style="122" bestFit="1" customWidth="1"/>
    <col min="9778" max="9984" width="9" style="122"/>
    <col min="9985" max="9985" width="11.5" style="122" customWidth="1"/>
    <col min="9986" max="9991" width="12.125" style="122" bestFit="1" customWidth="1"/>
    <col min="9992" max="9992" width="11.125" style="122" bestFit="1" customWidth="1"/>
    <col min="9993" max="9995" width="9.375" style="122" customWidth="1"/>
    <col min="9996" max="9997" width="12.125" style="122" bestFit="1" customWidth="1"/>
    <col min="9998" max="9998" width="12.125" style="122" customWidth="1"/>
    <col min="9999" max="10004" width="12.125" style="122" bestFit="1" customWidth="1"/>
    <col min="10005" max="10005" width="12.125" style="122" customWidth="1"/>
    <col min="10006" max="10008" width="12.125" style="122" bestFit="1" customWidth="1"/>
    <col min="10009" max="10009" width="12.125" style="122" customWidth="1"/>
    <col min="10010" max="10011" width="12.125" style="122" bestFit="1" customWidth="1"/>
    <col min="10012" max="10012" width="12.125" style="122" customWidth="1"/>
    <col min="10013" max="10013" width="7.5" style="122" customWidth="1"/>
    <col min="10014" max="10014" width="13" style="122" bestFit="1" customWidth="1"/>
    <col min="10015" max="10015" width="12.125" style="122" bestFit="1" customWidth="1"/>
    <col min="10016" max="10016" width="11.625" style="122" customWidth="1"/>
    <col min="10017" max="10017" width="12.125" style="122" bestFit="1" customWidth="1"/>
    <col min="10018" max="10018" width="11.125" style="122" bestFit="1" customWidth="1"/>
    <col min="10019" max="10021" width="12.125" style="122" bestFit="1" customWidth="1"/>
    <col min="10022" max="10022" width="12.125" style="122" customWidth="1"/>
    <col min="10023" max="10023" width="12.125" style="122" bestFit="1" customWidth="1"/>
    <col min="10024" max="10024" width="10.875" style="122" customWidth="1"/>
    <col min="10025" max="10026" width="12.125" style="122" bestFit="1" customWidth="1"/>
    <col min="10027" max="10027" width="12.125" style="122" customWidth="1"/>
    <col min="10028" max="10033" width="12.125" style="122" bestFit="1" customWidth="1"/>
    <col min="10034" max="10240" width="9" style="122"/>
    <col min="10241" max="10241" width="11.5" style="122" customWidth="1"/>
    <col min="10242" max="10247" width="12.125" style="122" bestFit="1" customWidth="1"/>
    <col min="10248" max="10248" width="11.125" style="122" bestFit="1" customWidth="1"/>
    <col min="10249" max="10251" width="9.375" style="122" customWidth="1"/>
    <col min="10252" max="10253" width="12.125" style="122" bestFit="1" customWidth="1"/>
    <col min="10254" max="10254" width="12.125" style="122" customWidth="1"/>
    <col min="10255" max="10260" width="12.125" style="122" bestFit="1" customWidth="1"/>
    <col min="10261" max="10261" width="12.125" style="122" customWidth="1"/>
    <col min="10262" max="10264" width="12.125" style="122" bestFit="1" customWidth="1"/>
    <col min="10265" max="10265" width="12.125" style="122" customWidth="1"/>
    <col min="10266" max="10267" width="12.125" style="122" bestFit="1" customWidth="1"/>
    <col min="10268" max="10268" width="12.125" style="122" customWidth="1"/>
    <col min="10269" max="10269" width="7.5" style="122" customWidth="1"/>
    <col min="10270" max="10270" width="13" style="122" bestFit="1" customWidth="1"/>
    <col min="10271" max="10271" width="12.125" style="122" bestFit="1" customWidth="1"/>
    <col min="10272" max="10272" width="11.625" style="122" customWidth="1"/>
    <col min="10273" max="10273" width="12.125" style="122" bestFit="1" customWidth="1"/>
    <col min="10274" max="10274" width="11.125" style="122" bestFit="1" customWidth="1"/>
    <col min="10275" max="10277" width="12.125" style="122" bestFit="1" customWidth="1"/>
    <col min="10278" max="10278" width="12.125" style="122" customWidth="1"/>
    <col min="10279" max="10279" width="12.125" style="122" bestFit="1" customWidth="1"/>
    <col min="10280" max="10280" width="10.875" style="122" customWidth="1"/>
    <col min="10281" max="10282" width="12.125" style="122" bestFit="1" customWidth="1"/>
    <col min="10283" max="10283" width="12.125" style="122" customWidth="1"/>
    <col min="10284" max="10289" width="12.125" style="122" bestFit="1" customWidth="1"/>
    <col min="10290" max="10496" width="9" style="122"/>
    <col min="10497" max="10497" width="11.5" style="122" customWidth="1"/>
    <col min="10498" max="10503" width="12.125" style="122" bestFit="1" customWidth="1"/>
    <col min="10504" max="10504" width="11.125" style="122" bestFit="1" customWidth="1"/>
    <col min="10505" max="10507" width="9.375" style="122" customWidth="1"/>
    <col min="10508" max="10509" width="12.125" style="122" bestFit="1" customWidth="1"/>
    <col min="10510" max="10510" width="12.125" style="122" customWidth="1"/>
    <col min="10511" max="10516" width="12.125" style="122" bestFit="1" customWidth="1"/>
    <col min="10517" max="10517" width="12.125" style="122" customWidth="1"/>
    <col min="10518" max="10520" width="12.125" style="122" bestFit="1" customWidth="1"/>
    <col min="10521" max="10521" width="12.125" style="122" customWidth="1"/>
    <col min="10522" max="10523" width="12.125" style="122" bestFit="1" customWidth="1"/>
    <col min="10524" max="10524" width="12.125" style="122" customWidth="1"/>
    <col min="10525" max="10525" width="7.5" style="122" customWidth="1"/>
    <col min="10526" max="10526" width="13" style="122" bestFit="1" customWidth="1"/>
    <col min="10527" max="10527" width="12.125" style="122" bestFit="1" customWidth="1"/>
    <col min="10528" max="10528" width="11.625" style="122" customWidth="1"/>
    <col min="10529" max="10529" width="12.125" style="122" bestFit="1" customWidth="1"/>
    <col min="10530" max="10530" width="11.125" style="122" bestFit="1" customWidth="1"/>
    <col min="10531" max="10533" width="12.125" style="122" bestFit="1" customWidth="1"/>
    <col min="10534" max="10534" width="12.125" style="122" customWidth="1"/>
    <col min="10535" max="10535" width="12.125" style="122" bestFit="1" customWidth="1"/>
    <col min="10536" max="10536" width="10.875" style="122" customWidth="1"/>
    <col min="10537" max="10538" width="12.125" style="122" bestFit="1" customWidth="1"/>
    <col min="10539" max="10539" width="12.125" style="122" customWidth="1"/>
    <col min="10540" max="10545" width="12.125" style="122" bestFit="1" customWidth="1"/>
    <col min="10546" max="10752" width="9" style="122"/>
    <col min="10753" max="10753" width="11.5" style="122" customWidth="1"/>
    <col min="10754" max="10759" width="12.125" style="122" bestFit="1" customWidth="1"/>
    <col min="10760" max="10760" width="11.125" style="122" bestFit="1" customWidth="1"/>
    <col min="10761" max="10763" width="9.375" style="122" customWidth="1"/>
    <col min="10764" max="10765" width="12.125" style="122" bestFit="1" customWidth="1"/>
    <col min="10766" max="10766" width="12.125" style="122" customWidth="1"/>
    <col min="10767" max="10772" width="12.125" style="122" bestFit="1" customWidth="1"/>
    <col min="10773" max="10773" width="12.125" style="122" customWidth="1"/>
    <col min="10774" max="10776" width="12.125" style="122" bestFit="1" customWidth="1"/>
    <col min="10777" max="10777" width="12.125" style="122" customWidth="1"/>
    <col min="10778" max="10779" width="12.125" style="122" bestFit="1" customWidth="1"/>
    <col min="10780" max="10780" width="12.125" style="122" customWidth="1"/>
    <col min="10781" max="10781" width="7.5" style="122" customWidth="1"/>
    <col min="10782" max="10782" width="13" style="122" bestFit="1" customWidth="1"/>
    <col min="10783" max="10783" width="12.125" style="122" bestFit="1" customWidth="1"/>
    <col min="10784" max="10784" width="11.625" style="122" customWidth="1"/>
    <col min="10785" max="10785" width="12.125" style="122" bestFit="1" customWidth="1"/>
    <col min="10786" max="10786" width="11.125" style="122" bestFit="1" customWidth="1"/>
    <col min="10787" max="10789" width="12.125" style="122" bestFit="1" customWidth="1"/>
    <col min="10790" max="10790" width="12.125" style="122" customWidth="1"/>
    <col min="10791" max="10791" width="12.125" style="122" bestFit="1" customWidth="1"/>
    <col min="10792" max="10792" width="10.875" style="122" customWidth="1"/>
    <col min="10793" max="10794" width="12.125" style="122" bestFit="1" customWidth="1"/>
    <col min="10795" max="10795" width="12.125" style="122" customWidth="1"/>
    <col min="10796" max="10801" width="12.125" style="122" bestFit="1" customWidth="1"/>
    <col min="10802" max="11008" width="9" style="122"/>
    <col min="11009" max="11009" width="11.5" style="122" customWidth="1"/>
    <col min="11010" max="11015" width="12.125" style="122" bestFit="1" customWidth="1"/>
    <col min="11016" max="11016" width="11.125" style="122" bestFit="1" customWidth="1"/>
    <col min="11017" max="11019" width="9.375" style="122" customWidth="1"/>
    <col min="11020" max="11021" width="12.125" style="122" bestFit="1" customWidth="1"/>
    <col min="11022" max="11022" width="12.125" style="122" customWidth="1"/>
    <col min="11023" max="11028" width="12.125" style="122" bestFit="1" customWidth="1"/>
    <col min="11029" max="11029" width="12.125" style="122" customWidth="1"/>
    <col min="11030" max="11032" width="12.125" style="122" bestFit="1" customWidth="1"/>
    <col min="11033" max="11033" width="12.125" style="122" customWidth="1"/>
    <col min="11034" max="11035" width="12.125" style="122" bestFit="1" customWidth="1"/>
    <col min="11036" max="11036" width="12.125" style="122" customWidth="1"/>
    <col min="11037" max="11037" width="7.5" style="122" customWidth="1"/>
    <col min="11038" max="11038" width="13" style="122" bestFit="1" customWidth="1"/>
    <col min="11039" max="11039" width="12.125" style="122" bestFit="1" customWidth="1"/>
    <col min="11040" max="11040" width="11.625" style="122" customWidth="1"/>
    <col min="11041" max="11041" width="12.125" style="122" bestFit="1" customWidth="1"/>
    <col min="11042" max="11042" width="11.125" style="122" bestFit="1" customWidth="1"/>
    <col min="11043" max="11045" width="12.125" style="122" bestFit="1" customWidth="1"/>
    <col min="11046" max="11046" width="12.125" style="122" customWidth="1"/>
    <col min="11047" max="11047" width="12.125" style="122" bestFit="1" customWidth="1"/>
    <col min="11048" max="11048" width="10.875" style="122" customWidth="1"/>
    <col min="11049" max="11050" width="12.125" style="122" bestFit="1" customWidth="1"/>
    <col min="11051" max="11051" width="12.125" style="122" customWidth="1"/>
    <col min="11052" max="11057" width="12.125" style="122" bestFit="1" customWidth="1"/>
    <col min="11058" max="11264" width="9" style="122"/>
    <col min="11265" max="11265" width="11.5" style="122" customWidth="1"/>
    <col min="11266" max="11271" width="12.125" style="122" bestFit="1" customWidth="1"/>
    <col min="11272" max="11272" width="11.125" style="122" bestFit="1" customWidth="1"/>
    <col min="11273" max="11275" width="9.375" style="122" customWidth="1"/>
    <col min="11276" max="11277" width="12.125" style="122" bestFit="1" customWidth="1"/>
    <col min="11278" max="11278" width="12.125" style="122" customWidth="1"/>
    <col min="11279" max="11284" width="12.125" style="122" bestFit="1" customWidth="1"/>
    <col min="11285" max="11285" width="12.125" style="122" customWidth="1"/>
    <col min="11286" max="11288" width="12.125" style="122" bestFit="1" customWidth="1"/>
    <col min="11289" max="11289" width="12.125" style="122" customWidth="1"/>
    <col min="11290" max="11291" width="12.125" style="122" bestFit="1" customWidth="1"/>
    <col min="11292" max="11292" width="12.125" style="122" customWidth="1"/>
    <col min="11293" max="11293" width="7.5" style="122" customWidth="1"/>
    <col min="11294" max="11294" width="13" style="122" bestFit="1" customWidth="1"/>
    <col min="11295" max="11295" width="12.125" style="122" bestFit="1" customWidth="1"/>
    <col min="11296" max="11296" width="11.625" style="122" customWidth="1"/>
    <col min="11297" max="11297" width="12.125" style="122" bestFit="1" customWidth="1"/>
    <col min="11298" max="11298" width="11.125" style="122" bestFit="1" customWidth="1"/>
    <col min="11299" max="11301" width="12.125" style="122" bestFit="1" customWidth="1"/>
    <col min="11302" max="11302" width="12.125" style="122" customWidth="1"/>
    <col min="11303" max="11303" width="12.125" style="122" bestFit="1" customWidth="1"/>
    <col min="11304" max="11304" width="10.875" style="122" customWidth="1"/>
    <col min="11305" max="11306" width="12.125" style="122" bestFit="1" customWidth="1"/>
    <col min="11307" max="11307" width="12.125" style="122" customWidth="1"/>
    <col min="11308" max="11313" width="12.125" style="122" bestFit="1" customWidth="1"/>
    <col min="11314" max="11520" width="9" style="122"/>
    <col min="11521" max="11521" width="11.5" style="122" customWidth="1"/>
    <col min="11522" max="11527" width="12.125" style="122" bestFit="1" customWidth="1"/>
    <col min="11528" max="11528" width="11.125" style="122" bestFit="1" customWidth="1"/>
    <col min="11529" max="11531" width="9.375" style="122" customWidth="1"/>
    <col min="11532" max="11533" width="12.125" style="122" bestFit="1" customWidth="1"/>
    <col min="11534" max="11534" width="12.125" style="122" customWidth="1"/>
    <col min="11535" max="11540" width="12.125" style="122" bestFit="1" customWidth="1"/>
    <col min="11541" max="11541" width="12.125" style="122" customWidth="1"/>
    <col min="11542" max="11544" width="12.125" style="122" bestFit="1" customWidth="1"/>
    <col min="11545" max="11545" width="12.125" style="122" customWidth="1"/>
    <col min="11546" max="11547" width="12.125" style="122" bestFit="1" customWidth="1"/>
    <col min="11548" max="11548" width="12.125" style="122" customWidth="1"/>
    <col min="11549" max="11549" width="7.5" style="122" customWidth="1"/>
    <col min="11550" max="11550" width="13" style="122" bestFit="1" customWidth="1"/>
    <col min="11551" max="11551" width="12.125" style="122" bestFit="1" customWidth="1"/>
    <col min="11552" max="11552" width="11.625" style="122" customWidth="1"/>
    <col min="11553" max="11553" width="12.125" style="122" bestFit="1" customWidth="1"/>
    <col min="11554" max="11554" width="11.125" style="122" bestFit="1" customWidth="1"/>
    <col min="11555" max="11557" width="12.125" style="122" bestFit="1" customWidth="1"/>
    <col min="11558" max="11558" width="12.125" style="122" customWidth="1"/>
    <col min="11559" max="11559" width="12.125" style="122" bestFit="1" customWidth="1"/>
    <col min="11560" max="11560" width="10.875" style="122" customWidth="1"/>
    <col min="11561" max="11562" width="12.125" style="122" bestFit="1" customWidth="1"/>
    <col min="11563" max="11563" width="12.125" style="122" customWidth="1"/>
    <col min="11564" max="11569" width="12.125" style="122" bestFit="1" customWidth="1"/>
    <col min="11570" max="11776" width="9" style="122"/>
    <col min="11777" max="11777" width="11.5" style="122" customWidth="1"/>
    <col min="11778" max="11783" width="12.125" style="122" bestFit="1" customWidth="1"/>
    <col min="11784" max="11784" width="11.125" style="122" bestFit="1" customWidth="1"/>
    <col min="11785" max="11787" width="9.375" style="122" customWidth="1"/>
    <col min="11788" max="11789" width="12.125" style="122" bestFit="1" customWidth="1"/>
    <col min="11790" max="11790" width="12.125" style="122" customWidth="1"/>
    <col min="11791" max="11796" width="12.125" style="122" bestFit="1" customWidth="1"/>
    <col min="11797" max="11797" width="12.125" style="122" customWidth="1"/>
    <col min="11798" max="11800" width="12.125" style="122" bestFit="1" customWidth="1"/>
    <col min="11801" max="11801" width="12.125" style="122" customWidth="1"/>
    <col min="11802" max="11803" width="12.125" style="122" bestFit="1" customWidth="1"/>
    <col min="11804" max="11804" width="12.125" style="122" customWidth="1"/>
    <col min="11805" max="11805" width="7.5" style="122" customWidth="1"/>
    <col min="11806" max="11806" width="13" style="122" bestFit="1" customWidth="1"/>
    <col min="11807" max="11807" width="12.125" style="122" bestFit="1" customWidth="1"/>
    <col min="11808" max="11808" width="11.625" style="122" customWidth="1"/>
    <col min="11809" max="11809" width="12.125" style="122" bestFit="1" customWidth="1"/>
    <col min="11810" max="11810" width="11.125" style="122" bestFit="1" customWidth="1"/>
    <col min="11811" max="11813" width="12.125" style="122" bestFit="1" customWidth="1"/>
    <col min="11814" max="11814" width="12.125" style="122" customWidth="1"/>
    <col min="11815" max="11815" width="12.125" style="122" bestFit="1" customWidth="1"/>
    <col min="11816" max="11816" width="10.875" style="122" customWidth="1"/>
    <col min="11817" max="11818" width="12.125" style="122" bestFit="1" customWidth="1"/>
    <col min="11819" max="11819" width="12.125" style="122" customWidth="1"/>
    <col min="11820" max="11825" width="12.125" style="122" bestFit="1" customWidth="1"/>
    <col min="11826" max="12032" width="9" style="122"/>
    <col min="12033" max="12033" width="11.5" style="122" customWidth="1"/>
    <col min="12034" max="12039" width="12.125" style="122" bestFit="1" customWidth="1"/>
    <col min="12040" max="12040" width="11.125" style="122" bestFit="1" customWidth="1"/>
    <col min="12041" max="12043" width="9.375" style="122" customWidth="1"/>
    <col min="12044" max="12045" width="12.125" style="122" bestFit="1" customWidth="1"/>
    <col min="12046" max="12046" width="12.125" style="122" customWidth="1"/>
    <col min="12047" max="12052" width="12.125" style="122" bestFit="1" customWidth="1"/>
    <col min="12053" max="12053" width="12.125" style="122" customWidth="1"/>
    <col min="12054" max="12056" width="12.125" style="122" bestFit="1" customWidth="1"/>
    <col min="12057" max="12057" width="12.125" style="122" customWidth="1"/>
    <col min="12058" max="12059" width="12.125" style="122" bestFit="1" customWidth="1"/>
    <col min="12060" max="12060" width="12.125" style="122" customWidth="1"/>
    <col min="12061" max="12061" width="7.5" style="122" customWidth="1"/>
    <col min="12062" max="12062" width="13" style="122" bestFit="1" customWidth="1"/>
    <col min="12063" max="12063" width="12.125" style="122" bestFit="1" customWidth="1"/>
    <col min="12064" max="12064" width="11.625" style="122" customWidth="1"/>
    <col min="12065" max="12065" width="12.125" style="122" bestFit="1" customWidth="1"/>
    <col min="12066" max="12066" width="11.125" style="122" bestFit="1" customWidth="1"/>
    <col min="12067" max="12069" width="12.125" style="122" bestFit="1" customWidth="1"/>
    <col min="12070" max="12070" width="12.125" style="122" customWidth="1"/>
    <col min="12071" max="12071" width="12.125" style="122" bestFit="1" customWidth="1"/>
    <col min="12072" max="12072" width="10.875" style="122" customWidth="1"/>
    <col min="12073" max="12074" width="12.125" style="122" bestFit="1" customWidth="1"/>
    <col min="12075" max="12075" width="12.125" style="122" customWidth="1"/>
    <col min="12076" max="12081" width="12.125" style="122" bestFit="1" customWidth="1"/>
    <col min="12082" max="12288" width="9" style="122"/>
    <col min="12289" max="12289" width="11.5" style="122" customWidth="1"/>
    <col min="12290" max="12295" width="12.125" style="122" bestFit="1" customWidth="1"/>
    <col min="12296" max="12296" width="11.125" style="122" bestFit="1" customWidth="1"/>
    <col min="12297" max="12299" width="9.375" style="122" customWidth="1"/>
    <col min="12300" max="12301" width="12.125" style="122" bestFit="1" customWidth="1"/>
    <col min="12302" max="12302" width="12.125" style="122" customWidth="1"/>
    <col min="12303" max="12308" width="12.125" style="122" bestFit="1" customWidth="1"/>
    <col min="12309" max="12309" width="12.125" style="122" customWidth="1"/>
    <col min="12310" max="12312" width="12.125" style="122" bestFit="1" customWidth="1"/>
    <col min="12313" max="12313" width="12.125" style="122" customWidth="1"/>
    <col min="12314" max="12315" width="12.125" style="122" bestFit="1" customWidth="1"/>
    <col min="12316" max="12316" width="12.125" style="122" customWidth="1"/>
    <col min="12317" max="12317" width="7.5" style="122" customWidth="1"/>
    <col min="12318" max="12318" width="13" style="122" bestFit="1" customWidth="1"/>
    <col min="12319" max="12319" width="12.125" style="122" bestFit="1" customWidth="1"/>
    <col min="12320" max="12320" width="11.625" style="122" customWidth="1"/>
    <col min="12321" max="12321" width="12.125" style="122" bestFit="1" customWidth="1"/>
    <col min="12322" max="12322" width="11.125" style="122" bestFit="1" customWidth="1"/>
    <col min="12323" max="12325" width="12.125" style="122" bestFit="1" customWidth="1"/>
    <col min="12326" max="12326" width="12.125" style="122" customWidth="1"/>
    <col min="12327" max="12327" width="12.125" style="122" bestFit="1" customWidth="1"/>
    <col min="12328" max="12328" width="10.875" style="122" customWidth="1"/>
    <col min="12329" max="12330" width="12.125" style="122" bestFit="1" customWidth="1"/>
    <col min="12331" max="12331" width="12.125" style="122" customWidth="1"/>
    <col min="12332" max="12337" width="12.125" style="122" bestFit="1" customWidth="1"/>
    <col min="12338" max="12544" width="9" style="122"/>
    <col min="12545" max="12545" width="11.5" style="122" customWidth="1"/>
    <col min="12546" max="12551" width="12.125" style="122" bestFit="1" customWidth="1"/>
    <col min="12552" max="12552" width="11.125" style="122" bestFit="1" customWidth="1"/>
    <col min="12553" max="12555" width="9.375" style="122" customWidth="1"/>
    <col min="12556" max="12557" width="12.125" style="122" bestFit="1" customWidth="1"/>
    <col min="12558" max="12558" width="12.125" style="122" customWidth="1"/>
    <col min="12559" max="12564" width="12.125" style="122" bestFit="1" customWidth="1"/>
    <col min="12565" max="12565" width="12.125" style="122" customWidth="1"/>
    <col min="12566" max="12568" width="12.125" style="122" bestFit="1" customWidth="1"/>
    <col min="12569" max="12569" width="12.125" style="122" customWidth="1"/>
    <col min="12570" max="12571" width="12.125" style="122" bestFit="1" customWidth="1"/>
    <col min="12572" max="12572" width="12.125" style="122" customWidth="1"/>
    <col min="12573" max="12573" width="7.5" style="122" customWidth="1"/>
    <col min="12574" max="12574" width="13" style="122" bestFit="1" customWidth="1"/>
    <col min="12575" max="12575" width="12.125" style="122" bestFit="1" customWidth="1"/>
    <col min="12576" max="12576" width="11.625" style="122" customWidth="1"/>
    <col min="12577" max="12577" width="12.125" style="122" bestFit="1" customWidth="1"/>
    <col min="12578" max="12578" width="11.125" style="122" bestFit="1" customWidth="1"/>
    <col min="12579" max="12581" width="12.125" style="122" bestFit="1" customWidth="1"/>
    <col min="12582" max="12582" width="12.125" style="122" customWidth="1"/>
    <col min="12583" max="12583" width="12.125" style="122" bestFit="1" customWidth="1"/>
    <col min="12584" max="12584" width="10.875" style="122" customWidth="1"/>
    <col min="12585" max="12586" width="12.125" style="122" bestFit="1" customWidth="1"/>
    <col min="12587" max="12587" width="12.125" style="122" customWidth="1"/>
    <col min="12588" max="12593" width="12.125" style="122" bestFit="1" customWidth="1"/>
    <col min="12594" max="12800" width="9" style="122"/>
    <col min="12801" max="12801" width="11.5" style="122" customWidth="1"/>
    <col min="12802" max="12807" width="12.125" style="122" bestFit="1" customWidth="1"/>
    <col min="12808" max="12808" width="11.125" style="122" bestFit="1" customWidth="1"/>
    <col min="12809" max="12811" width="9.375" style="122" customWidth="1"/>
    <col min="12812" max="12813" width="12.125" style="122" bestFit="1" customWidth="1"/>
    <col min="12814" max="12814" width="12.125" style="122" customWidth="1"/>
    <col min="12815" max="12820" width="12.125" style="122" bestFit="1" customWidth="1"/>
    <col min="12821" max="12821" width="12.125" style="122" customWidth="1"/>
    <col min="12822" max="12824" width="12.125" style="122" bestFit="1" customWidth="1"/>
    <col min="12825" max="12825" width="12.125" style="122" customWidth="1"/>
    <col min="12826" max="12827" width="12.125" style="122" bestFit="1" customWidth="1"/>
    <col min="12828" max="12828" width="12.125" style="122" customWidth="1"/>
    <col min="12829" max="12829" width="7.5" style="122" customWidth="1"/>
    <col min="12830" max="12830" width="13" style="122" bestFit="1" customWidth="1"/>
    <col min="12831" max="12831" width="12.125" style="122" bestFit="1" customWidth="1"/>
    <col min="12832" max="12832" width="11.625" style="122" customWidth="1"/>
    <col min="12833" max="12833" width="12.125" style="122" bestFit="1" customWidth="1"/>
    <col min="12834" max="12834" width="11.125" style="122" bestFit="1" customWidth="1"/>
    <col min="12835" max="12837" width="12.125" style="122" bestFit="1" customWidth="1"/>
    <col min="12838" max="12838" width="12.125" style="122" customWidth="1"/>
    <col min="12839" max="12839" width="12.125" style="122" bestFit="1" customWidth="1"/>
    <col min="12840" max="12840" width="10.875" style="122" customWidth="1"/>
    <col min="12841" max="12842" width="12.125" style="122" bestFit="1" customWidth="1"/>
    <col min="12843" max="12843" width="12.125" style="122" customWidth="1"/>
    <col min="12844" max="12849" width="12.125" style="122" bestFit="1" customWidth="1"/>
    <col min="12850" max="13056" width="9" style="122"/>
    <col min="13057" max="13057" width="11.5" style="122" customWidth="1"/>
    <col min="13058" max="13063" width="12.125" style="122" bestFit="1" customWidth="1"/>
    <col min="13064" max="13064" width="11.125" style="122" bestFit="1" customWidth="1"/>
    <col min="13065" max="13067" width="9.375" style="122" customWidth="1"/>
    <col min="13068" max="13069" width="12.125" style="122" bestFit="1" customWidth="1"/>
    <col min="13070" max="13070" width="12.125" style="122" customWidth="1"/>
    <col min="13071" max="13076" width="12.125" style="122" bestFit="1" customWidth="1"/>
    <col min="13077" max="13077" width="12.125" style="122" customWidth="1"/>
    <col min="13078" max="13080" width="12.125" style="122" bestFit="1" customWidth="1"/>
    <col min="13081" max="13081" width="12.125" style="122" customWidth="1"/>
    <col min="13082" max="13083" width="12.125" style="122" bestFit="1" customWidth="1"/>
    <col min="13084" max="13084" width="12.125" style="122" customWidth="1"/>
    <col min="13085" max="13085" width="7.5" style="122" customWidth="1"/>
    <col min="13086" max="13086" width="13" style="122" bestFit="1" customWidth="1"/>
    <col min="13087" max="13087" width="12.125" style="122" bestFit="1" customWidth="1"/>
    <col min="13088" max="13088" width="11.625" style="122" customWidth="1"/>
    <col min="13089" max="13089" width="12.125" style="122" bestFit="1" customWidth="1"/>
    <col min="13090" max="13090" width="11.125" style="122" bestFit="1" customWidth="1"/>
    <col min="13091" max="13093" width="12.125" style="122" bestFit="1" customWidth="1"/>
    <col min="13094" max="13094" width="12.125" style="122" customWidth="1"/>
    <col min="13095" max="13095" width="12.125" style="122" bestFit="1" customWidth="1"/>
    <col min="13096" max="13096" width="10.875" style="122" customWidth="1"/>
    <col min="13097" max="13098" width="12.125" style="122" bestFit="1" customWidth="1"/>
    <col min="13099" max="13099" width="12.125" style="122" customWidth="1"/>
    <col min="13100" max="13105" width="12.125" style="122" bestFit="1" customWidth="1"/>
    <col min="13106" max="13312" width="9" style="122"/>
    <col min="13313" max="13313" width="11.5" style="122" customWidth="1"/>
    <col min="13314" max="13319" width="12.125" style="122" bestFit="1" customWidth="1"/>
    <col min="13320" max="13320" width="11.125" style="122" bestFit="1" customWidth="1"/>
    <col min="13321" max="13323" width="9.375" style="122" customWidth="1"/>
    <col min="13324" max="13325" width="12.125" style="122" bestFit="1" customWidth="1"/>
    <col min="13326" max="13326" width="12.125" style="122" customWidth="1"/>
    <col min="13327" max="13332" width="12.125" style="122" bestFit="1" customWidth="1"/>
    <col min="13333" max="13333" width="12.125" style="122" customWidth="1"/>
    <col min="13334" max="13336" width="12.125" style="122" bestFit="1" customWidth="1"/>
    <col min="13337" max="13337" width="12.125" style="122" customWidth="1"/>
    <col min="13338" max="13339" width="12.125" style="122" bestFit="1" customWidth="1"/>
    <col min="13340" max="13340" width="12.125" style="122" customWidth="1"/>
    <col min="13341" max="13341" width="7.5" style="122" customWidth="1"/>
    <col min="13342" max="13342" width="13" style="122" bestFit="1" customWidth="1"/>
    <col min="13343" max="13343" width="12.125" style="122" bestFit="1" customWidth="1"/>
    <col min="13344" max="13344" width="11.625" style="122" customWidth="1"/>
    <col min="13345" max="13345" width="12.125" style="122" bestFit="1" customWidth="1"/>
    <col min="13346" max="13346" width="11.125" style="122" bestFit="1" customWidth="1"/>
    <col min="13347" max="13349" width="12.125" style="122" bestFit="1" customWidth="1"/>
    <col min="13350" max="13350" width="12.125" style="122" customWidth="1"/>
    <col min="13351" max="13351" width="12.125" style="122" bestFit="1" customWidth="1"/>
    <col min="13352" max="13352" width="10.875" style="122" customWidth="1"/>
    <col min="13353" max="13354" width="12.125" style="122" bestFit="1" customWidth="1"/>
    <col min="13355" max="13355" width="12.125" style="122" customWidth="1"/>
    <col min="13356" max="13361" width="12.125" style="122" bestFit="1" customWidth="1"/>
    <col min="13362" max="13568" width="9" style="122"/>
    <col min="13569" max="13569" width="11.5" style="122" customWidth="1"/>
    <col min="13570" max="13575" width="12.125" style="122" bestFit="1" customWidth="1"/>
    <col min="13576" max="13576" width="11.125" style="122" bestFit="1" customWidth="1"/>
    <col min="13577" max="13579" width="9.375" style="122" customWidth="1"/>
    <col min="13580" max="13581" width="12.125" style="122" bestFit="1" customWidth="1"/>
    <col min="13582" max="13582" width="12.125" style="122" customWidth="1"/>
    <col min="13583" max="13588" width="12.125" style="122" bestFit="1" customWidth="1"/>
    <col min="13589" max="13589" width="12.125" style="122" customWidth="1"/>
    <col min="13590" max="13592" width="12.125" style="122" bestFit="1" customWidth="1"/>
    <col min="13593" max="13593" width="12.125" style="122" customWidth="1"/>
    <col min="13594" max="13595" width="12.125" style="122" bestFit="1" customWidth="1"/>
    <col min="13596" max="13596" width="12.125" style="122" customWidth="1"/>
    <col min="13597" max="13597" width="7.5" style="122" customWidth="1"/>
    <col min="13598" max="13598" width="13" style="122" bestFit="1" customWidth="1"/>
    <col min="13599" max="13599" width="12.125" style="122" bestFit="1" customWidth="1"/>
    <col min="13600" max="13600" width="11.625" style="122" customWidth="1"/>
    <col min="13601" max="13601" width="12.125" style="122" bestFit="1" customWidth="1"/>
    <col min="13602" max="13602" width="11.125" style="122" bestFit="1" customWidth="1"/>
    <col min="13603" max="13605" width="12.125" style="122" bestFit="1" customWidth="1"/>
    <col min="13606" max="13606" width="12.125" style="122" customWidth="1"/>
    <col min="13607" max="13607" width="12.125" style="122" bestFit="1" customWidth="1"/>
    <col min="13608" max="13608" width="10.875" style="122" customWidth="1"/>
    <col min="13609" max="13610" width="12.125" style="122" bestFit="1" customWidth="1"/>
    <col min="13611" max="13611" width="12.125" style="122" customWidth="1"/>
    <col min="13612" max="13617" width="12.125" style="122" bestFit="1" customWidth="1"/>
    <col min="13618" max="13824" width="9" style="122"/>
    <col min="13825" max="13825" width="11.5" style="122" customWidth="1"/>
    <col min="13826" max="13831" width="12.125" style="122" bestFit="1" customWidth="1"/>
    <col min="13832" max="13832" width="11.125" style="122" bestFit="1" customWidth="1"/>
    <col min="13833" max="13835" width="9.375" style="122" customWidth="1"/>
    <col min="13836" max="13837" width="12.125" style="122" bestFit="1" customWidth="1"/>
    <col min="13838" max="13838" width="12.125" style="122" customWidth="1"/>
    <col min="13839" max="13844" width="12.125" style="122" bestFit="1" customWidth="1"/>
    <col min="13845" max="13845" width="12.125" style="122" customWidth="1"/>
    <col min="13846" max="13848" width="12.125" style="122" bestFit="1" customWidth="1"/>
    <col min="13849" max="13849" width="12.125" style="122" customWidth="1"/>
    <col min="13850" max="13851" width="12.125" style="122" bestFit="1" customWidth="1"/>
    <col min="13852" max="13852" width="12.125" style="122" customWidth="1"/>
    <col min="13853" max="13853" width="7.5" style="122" customWidth="1"/>
    <col min="13854" max="13854" width="13" style="122" bestFit="1" customWidth="1"/>
    <col min="13855" max="13855" width="12.125" style="122" bestFit="1" customWidth="1"/>
    <col min="13856" max="13856" width="11.625" style="122" customWidth="1"/>
    <col min="13857" max="13857" width="12.125" style="122" bestFit="1" customWidth="1"/>
    <col min="13858" max="13858" width="11.125" style="122" bestFit="1" customWidth="1"/>
    <col min="13859" max="13861" width="12.125" style="122" bestFit="1" customWidth="1"/>
    <col min="13862" max="13862" width="12.125" style="122" customWidth="1"/>
    <col min="13863" max="13863" width="12.125" style="122" bestFit="1" customWidth="1"/>
    <col min="13864" max="13864" width="10.875" style="122" customWidth="1"/>
    <col min="13865" max="13866" width="12.125" style="122" bestFit="1" customWidth="1"/>
    <col min="13867" max="13867" width="12.125" style="122" customWidth="1"/>
    <col min="13868" max="13873" width="12.125" style="122" bestFit="1" customWidth="1"/>
    <col min="13874" max="14080" width="9" style="122"/>
    <col min="14081" max="14081" width="11.5" style="122" customWidth="1"/>
    <col min="14082" max="14087" width="12.125" style="122" bestFit="1" customWidth="1"/>
    <col min="14088" max="14088" width="11.125" style="122" bestFit="1" customWidth="1"/>
    <col min="14089" max="14091" width="9.375" style="122" customWidth="1"/>
    <col min="14092" max="14093" width="12.125" style="122" bestFit="1" customWidth="1"/>
    <col min="14094" max="14094" width="12.125" style="122" customWidth="1"/>
    <col min="14095" max="14100" width="12.125" style="122" bestFit="1" customWidth="1"/>
    <col min="14101" max="14101" width="12.125" style="122" customWidth="1"/>
    <col min="14102" max="14104" width="12.125" style="122" bestFit="1" customWidth="1"/>
    <col min="14105" max="14105" width="12.125" style="122" customWidth="1"/>
    <col min="14106" max="14107" width="12.125" style="122" bestFit="1" customWidth="1"/>
    <col min="14108" max="14108" width="12.125" style="122" customWidth="1"/>
    <col min="14109" max="14109" width="7.5" style="122" customWidth="1"/>
    <col min="14110" max="14110" width="13" style="122" bestFit="1" customWidth="1"/>
    <col min="14111" max="14111" width="12.125" style="122" bestFit="1" customWidth="1"/>
    <col min="14112" max="14112" width="11.625" style="122" customWidth="1"/>
    <col min="14113" max="14113" width="12.125" style="122" bestFit="1" customWidth="1"/>
    <col min="14114" max="14114" width="11.125" style="122" bestFit="1" customWidth="1"/>
    <col min="14115" max="14117" width="12.125" style="122" bestFit="1" customWidth="1"/>
    <col min="14118" max="14118" width="12.125" style="122" customWidth="1"/>
    <col min="14119" max="14119" width="12.125" style="122" bestFit="1" customWidth="1"/>
    <col min="14120" max="14120" width="10.875" style="122" customWidth="1"/>
    <col min="14121" max="14122" width="12.125" style="122" bestFit="1" customWidth="1"/>
    <col min="14123" max="14123" width="12.125" style="122" customWidth="1"/>
    <col min="14124" max="14129" width="12.125" style="122" bestFit="1" customWidth="1"/>
    <col min="14130" max="14336" width="9" style="122"/>
    <col min="14337" max="14337" width="11.5" style="122" customWidth="1"/>
    <col min="14338" max="14343" width="12.125" style="122" bestFit="1" customWidth="1"/>
    <col min="14344" max="14344" width="11.125" style="122" bestFit="1" customWidth="1"/>
    <col min="14345" max="14347" width="9.375" style="122" customWidth="1"/>
    <col min="14348" max="14349" width="12.125" style="122" bestFit="1" customWidth="1"/>
    <col min="14350" max="14350" width="12.125" style="122" customWidth="1"/>
    <col min="14351" max="14356" width="12.125" style="122" bestFit="1" customWidth="1"/>
    <col min="14357" max="14357" width="12.125" style="122" customWidth="1"/>
    <col min="14358" max="14360" width="12.125" style="122" bestFit="1" customWidth="1"/>
    <col min="14361" max="14361" width="12.125" style="122" customWidth="1"/>
    <col min="14362" max="14363" width="12.125" style="122" bestFit="1" customWidth="1"/>
    <col min="14364" max="14364" width="12.125" style="122" customWidth="1"/>
    <col min="14365" max="14365" width="7.5" style="122" customWidth="1"/>
    <col min="14366" max="14366" width="13" style="122" bestFit="1" customWidth="1"/>
    <col min="14367" max="14367" width="12.125" style="122" bestFit="1" customWidth="1"/>
    <col min="14368" max="14368" width="11.625" style="122" customWidth="1"/>
    <col min="14369" max="14369" width="12.125" style="122" bestFit="1" customWidth="1"/>
    <col min="14370" max="14370" width="11.125" style="122" bestFit="1" customWidth="1"/>
    <col min="14371" max="14373" width="12.125" style="122" bestFit="1" customWidth="1"/>
    <col min="14374" max="14374" width="12.125" style="122" customWidth="1"/>
    <col min="14375" max="14375" width="12.125" style="122" bestFit="1" customWidth="1"/>
    <col min="14376" max="14376" width="10.875" style="122" customWidth="1"/>
    <col min="14377" max="14378" width="12.125" style="122" bestFit="1" customWidth="1"/>
    <col min="14379" max="14379" width="12.125" style="122" customWidth="1"/>
    <col min="14380" max="14385" width="12.125" style="122" bestFit="1" customWidth="1"/>
    <col min="14386" max="14592" width="9" style="122"/>
    <col min="14593" max="14593" width="11.5" style="122" customWidth="1"/>
    <col min="14594" max="14599" width="12.125" style="122" bestFit="1" customWidth="1"/>
    <col min="14600" max="14600" width="11.125" style="122" bestFit="1" customWidth="1"/>
    <col min="14601" max="14603" width="9.375" style="122" customWidth="1"/>
    <col min="14604" max="14605" width="12.125" style="122" bestFit="1" customWidth="1"/>
    <col min="14606" max="14606" width="12.125" style="122" customWidth="1"/>
    <col min="14607" max="14612" width="12.125" style="122" bestFit="1" customWidth="1"/>
    <col min="14613" max="14613" width="12.125" style="122" customWidth="1"/>
    <col min="14614" max="14616" width="12.125" style="122" bestFit="1" customWidth="1"/>
    <col min="14617" max="14617" width="12.125" style="122" customWidth="1"/>
    <col min="14618" max="14619" width="12.125" style="122" bestFit="1" customWidth="1"/>
    <col min="14620" max="14620" width="12.125" style="122" customWidth="1"/>
    <col min="14621" max="14621" width="7.5" style="122" customWidth="1"/>
    <col min="14622" max="14622" width="13" style="122" bestFit="1" customWidth="1"/>
    <col min="14623" max="14623" width="12.125" style="122" bestFit="1" customWidth="1"/>
    <col min="14624" max="14624" width="11.625" style="122" customWidth="1"/>
    <col min="14625" max="14625" width="12.125" style="122" bestFit="1" customWidth="1"/>
    <col min="14626" max="14626" width="11.125" style="122" bestFit="1" customWidth="1"/>
    <col min="14627" max="14629" width="12.125" style="122" bestFit="1" customWidth="1"/>
    <col min="14630" max="14630" width="12.125" style="122" customWidth="1"/>
    <col min="14631" max="14631" width="12.125" style="122" bestFit="1" customWidth="1"/>
    <col min="14632" max="14632" width="10.875" style="122" customWidth="1"/>
    <col min="14633" max="14634" width="12.125" style="122" bestFit="1" customWidth="1"/>
    <col min="14635" max="14635" width="12.125" style="122" customWidth="1"/>
    <col min="14636" max="14641" width="12.125" style="122" bestFit="1" customWidth="1"/>
    <col min="14642" max="14848" width="9" style="122"/>
    <col min="14849" max="14849" width="11.5" style="122" customWidth="1"/>
    <col min="14850" max="14855" width="12.125" style="122" bestFit="1" customWidth="1"/>
    <col min="14856" max="14856" width="11.125" style="122" bestFit="1" customWidth="1"/>
    <col min="14857" max="14859" width="9.375" style="122" customWidth="1"/>
    <col min="14860" max="14861" width="12.125" style="122" bestFit="1" customWidth="1"/>
    <col min="14862" max="14862" width="12.125" style="122" customWidth="1"/>
    <col min="14863" max="14868" width="12.125" style="122" bestFit="1" customWidth="1"/>
    <col min="14869" max="14869" width="12.125" style="122" customWidth="1"/>
    <col min="14870" max="14872" width="12.125" style="122" bestFit="1" customWidth="1"/>
    <col min="14873" max="14873" width="12.125" style="122" customWidth="1"/>
    <col min="14874" max="14875" width="12.125" style="122" bestFit="1" customWidth="1"/>
    <col min="14876" max="14876" width="12.125" style="122" customWidth="1"/>
    <col min="14877" max="14877" width="7.5" style="122" customWidth="1"/>
    <col min="14878" max="14878" width="13" style="122" bestFit="1" customWidth="1"/>
    <col min="14879" max="14879" width="12.125" style="122" bestFit="1" customWidth="1"/>
    <col min="14880" max="14880" width="11.625" style="122" customWidth="1"/>
    <col min="14881" max="14881" width="12.125" style="122" bestFit="1" customWidth="1"/>
    <col min="14882" max="14882" width="11.125" style="122" bestFit="1" customWidth="1"/>
    <col min="14883" max="14885" width="12.125" style="122" bestFit="1" customWidth="1"/>
    <col min="14886" max="14886" width="12.125" style="122" customWidth="1"/>
    <col min="14887" max="14887" width="12.125" style="122" bestFit="1" customWidth="1"/>
    <col min="14888" max="14888" width="10.875" style="122" customWidth="1"/>
    <col min="14889" max="14890" width="12.125" style="122" bestFit="1" customWidth="1"/>
    <col min="14891" max="14891" width="12.125" style="122" customWidth="1"/>
    <col min="14892" max="14897" width="12.125" style="122" bestFit="1" customWidth="1"/>
    <col min="14898" max="15104" width="9" style="122"/>
    <col min="15105" max="15105" width="11.5" style="122" customWidth="1"/>
    <col min="15106" max="15111" width="12.125" style="122" bestFit="1" customWidth="1"/>
    <col min="15112" max="15112" width="11.125" style="122" bestFit="1" customWidth="1"/>
    <col min="15113" max="15115" width="9.375" style="122" customWidth="1"/>
    <col min="15116" max="15117" width="12.125" style="122" bestFit="1" customWidth="1"/>
    <col min="15118" max="15118" width="12.125" style="122" customWidth="1"/>
    <col min="15119" max="15124" width="12.125" style="122" bestFit="1" customWidth="1"/>
    <col min="15125" max="15125" width="12.125" style="122" customWidth="1"/>
    <col min="15126" max="15128" width="12.125" style="122" bestFit="1" customWidth="1"/>
    <col min="15129" max="15129" width="12.125" style="122" customWidth="1"/>
    <col min="15130" max="15131" width="12.125" style="122" bestFit="1" customWidth="1"/>
    <col min="15132" max="15132" width="12.125" style="122" customWidth="1"/>
    <col min="15133" max="15133" width="7.5" style="122" customWidth="1"/>
    <col min="15134" max="15134" width="13" style="122" bestFit="1" customWidth="1"/>
    <col min="15135" max="15135" width="12.125" style="122" bestFit="1" customWidth="1"/>
    <col min="15136" max="15136" width="11.625" style="122" customWidth="1"/>
    <col min="15137" max="15137" width="12.125" style="122" bestFit="1" customWidth="1"/>
    <col min="15138" max="15138" width="11.125" style="122" bestFit="1" customWidth="1"/>
    <col min="15139" max="15141" width="12.125" style="122" bestFit="1" customWidth="1"/>
    <col min="15142" max="15142" width="12.125" style="122" customWidth="1"/>
    <col min="15143" max="15143" width="12.125" style="122" bestFit="1" customWidth="1"/>
    <col min="15144" max="15144" width="10.875" style="122" customWidth="1"/>
    <col min="15145" max="15146" width="12.125" style="122" bestFit="1" customWidth="1"/>
    <col min="15147" max="15147" width="12.125" style="122" customWidth="1"/>
    <col min="15148" max="15153" width="12.125" style="122" bestFit="1" customWidth="1"/>
    <col min="15154" max="15360" width="9" style="122"/>
    <col min="15361" max="15361" width="11.5" style="122" customWidth="1"/>
    <col min="15362" max="15367" width="12.125" style="122" bestFit="1" customWidth="1"/>
    <col min="15368" max="15368" width="11.125" style="122" bestFit="1" customWidth="1"/>
    <col min="15369" max="15371" width="9.375" style="122" customWidth="1"/>
    <col min="15372" max="15373" width="12.125" style="122" bestFit="1" customWidth="1"/>
    <col min="15374" max="15374" width="12.125" style="122" customWidth="1"/>
    <col min="15375" max="15380" width="12.125" style="122" bestFit="1" customWidth="1"/>
    <col min="15381" max="15381" width="12.125" style="122" customWidth="1"/>
    <col min="15382" max="15384" width="12.125" style="122" bestFit="1" customWidth="1"/>
    <col min="15385" max="15385" width="12.125" style="122" customWidth="1"/>
    <col min="15386" max="15387" width="12.125" style="122" bestFit="1" customWidth="1"/>
    <col min="15388" max="15388" width="12.125" style="122" customWidth="1"/>
    <col min="15389" max="15389" width="7.5" style="122" customWidth="1"/>
    <col min="15390" max="15390" width="13" style="122" bestFit="1" customWidth="1"/>
    <col min="15391" max="15391" width="12.125" style="122" bestFit="1" customWidth="1"/>
    <col min="15392" max="15392" width="11.625" style="122" customWidth="1"/>
    <col min="15393" max="15393" width="12.125" style="122" bestFit="1" customWidth="1"/>
    <col min="15394" max="15394" width="11.125" style="122" bestFit="1" customWidth="1"/>
    <col min="15395" max="15397" width="12.125" style="122" bestFit="1" customWidth="1"/>
    <col min="15398" max="15398" width="12.125" style="122" customWidth="1"/>
    <col min="15399" max="15399" width="12.125" style="122" bestFit="1" customWidth="1"/>
    <col min="15400" max="15400" width="10.875" style="122" customWidth="1"/>
    <col min="15401" max="15402" width="12.125" style="122" bestFit="1" customWidth="1"/>
    <col min="15403" max="15403" width="12.125" style="122" customWidth="1"/>
    <col min="15404" max="15409" width="12.125" style="122" bestFit="1" customWidth="1"/>
    <col min="15410" max="15616" width="9" style="122"/>
    <col min="15617" max="15617" width="11.5" style="122" customWidth="1"/>
    <col min="15618" max="15623" width="12.125" style="122" bestFit="1" customWidth="1"/>
    <col min="15624" max="15624" width="11.125" style="122" bestFit="1" customWidth="1"/>
    <col min="15625" max="15627" width="9.375" style="122" customWidth="1"/>
    <col min="15628" max="15629" width="12.125" style="122" bestFit="1" customWidth="1"/>
    <col min="15630" max="15630" width="12.125" style="122" customWidth="1"/>
    <col min="15631" max="15636" width="12.125" style="122" bestFit="1" customWidth="1"/>
    <col min="15637" max="15637" width="12.125" style="122" customWidth="1"/>
    <col min="15638" max="15640" width="12.125" style="122" bestFit="1" customWidth="1"/>
    <col min="15641" max="15641" width="12.125" style="122" customWidth="1"/>
    <col min="15642" max="15643" width="12.125" style="122" bestFit="1" customWidth="1"/>
    <col min="15644" max="15644" width="12.125" style="122" customWidth="1"/>
    <col min="15645" max="15645" width="7.5" style="122" customWidth="1"/>
    <col min="15646" max="15646" width="13" style="122" bestFit="1" customWidth="1"/>
    <col min="15647" max="15647" width="12.125" style="122" bestFit="1" customWidth="1"/>
    <col min="15648" max="15648" width="11.625" style="122" customWidth="1"/>
    <col min="15649" max="15649" width="12.125" style="122" bestFit="1" customWidth="1"/>
    <col min="15650" max="15650" width="11.125" style="122" bestFit="1" customWidth="1"/>
    <col min="15651" max="15653" width="12.125" style="122" bestFit="1" customWidth="1"/>
    <col min="15654" max="15654" width="12.125" style="122" customWidth="1"/>
    <col min="15655" max="15655" width="12.125" style="122" bestFit="1" customWidth="1"/>
    <col min="15656" max="15656" width="10.875" style="122" customWidth="1"/>
    <col min="15657" max="15658" width="12.125" style="122" bestFit="1" customWidth="1"/>
    <col min="15659" max="15659" width="12.125" style="122" customWidth="1"/>
    <col min="15660" max="15665" width="12.125" style="122" bestFit="1" customWidth="1"/>
    <col min="15666" max="15872" width="9" style="122"/>
    <col min="15873" max="15873" width="11.5" style="122" customWidth="1"/>
    <col min="15874" max="15879" width="12.125" style="122" bestFit="1" customWidth="1"/>
    <col min="15880" max="15880" width="11.125" style="122" bestFit="1" customWidth="1"/>
    <col min="15881" max="15883" width="9.375" style="122" customWidth="1"/>
    <col min="15884" max="15885" width="12.125" style="122" bestFit="1" customWidth="1"/>
    <col min="15886" max="15886" width="12.125" style="122" customWidth="1"/>
    <col min="15887" max="15892" width="12.125" style="122" bestFit="1" customWidth="1"/>
    <col min="15893" max="15893" width="12.125" style="122" customWidth="1"/>
    <col min="15894" max="15896" width="12.125" style="122" bestFit="1" customWidth="1"/>
    <col min="15897" max="15897" width="12.125" style="122" customWidth="1"/>
    <col min="15898" max="15899" width="12.125" style="122" bestFit="1" customWidth="1"/>
    <col min="15900" max="15900" width="12.125" style="122" customWidth="1"/>
    <col min="15901" max="15901" width="7.5" style="122" customWidth="1"/>
    <col min="15902" max="15902" width="13" style="122" bestFit="1" customWidth="1"/>
    <col min="15903" max="15903" width="12.125" style="122" bestFit="1" customWidth="1"/>
    <col min="15904" max="15904" width="11.625" style="122" customWidth="1"/>
    <col min="15905" max="15905" width="12.125" style="122" bestFit="1" customWidth="1"/>
    <col min="15906" max="15906" width="11.125" style="122" bestFit="1" customWidth="1"/>
    <col min="15907" max="15909" width="12.125" style="122" bestFit="1" customWidth="1"/>
    <col min="15910" max="15910" width="12.125" style="122" customWidth="1"/>
    <col min="15911" max="15911" width="12.125" style="122" bestFit="1" customWidth="1"/>
    <col min="15912" max="15912" width="10.875" style="122" customWidth="1"/>
    <col min="15913" max="15914" width="12.125" style="122" bestFit="1" customWidth="1"/>
    <col min="15915" max="15915" width="12.125" style="122" customWidth="1"/>
    <col min="15916" max="15921" width="12.125" style="122" bestFit="1" customWidth="1"/>
    <col min="15922" max="16128" width="9" style="122"/>
    <col min="16129" max="16129" width="11.5" style="122" customWidth="1"/>
    <col min="16130" max="16135" width="12.125" style="122" bestFit="1" customWidth="1"/>
    <col min="16136" max="16136" width="11.125" style="122" bestFit="1" customWidth="1"/>
    <col min="16137" max="16139" width="9.375" style="122" customWidth="1"/>
    <col min="16140" max="16141" width="12.125" style="122" bestFit="1" customWidth="1"/>
    <col min="16142" max="16142" width="12.125" style="122" customWidth="1"/>
    <col min="16143" max="16148" width="12.125" style="122" bestFit="1" customWidth="1"/>
    <col min="16149" max="16149" width="12.125" style="122" customWidth="1"/>
    <col min="16150" max="16152" width="12.125" style="122" bestFit="1" customWidth="1"/>
    <col min="16153" max="16153" width="12.125" style="122" customWidth="1"/>
    <col min="16154" max="16155" width="12.125" style="122" bestFit="1" customWidth="1"/>
    <col min="16156" max="16156" width="12.125" style="122" customWidth="1"/>
    <col min="16157" max="16157" width="7.5" style="122" customWidth="1"/>
    <col min="16158" max="16158" width="13" style="122" bestFit="1" customWidth="1"/>
    <col min="16159" max="16159" width="12.125" style="122" bestFit="1" customWidth="1"/>
    <col min="16160" max="16160" width="11.625" style="122" customWidth="1"/>
    <col min="16161" max="16161" width="12.125" style="122" bestFit="1" customWidth="1"/>
    <col min="16162" max="16162" width="11.125" style="122" bestFit="1" customWidth="1"/>
    <col min="16163" max="16165" width="12.125" style="122" bestFit="1" customWidth="1"/>
    <col min="16166" max="16166" width="12.125" style="122" customWidth="1"/>
    <col min="16167" max="16167" width="12.125" style="122" bestFit="1" customWidth="1"/>
    <col min="16168" max="16168" width="10.875" style="122" customWidth="1"/>
    <col min="16169" max="16170" width="12.125" style="122" bestFit="1" customWidth="1"/>
    <col min="16171" max="16171" width="12.125" style="122" customWidth="1"/>
    <col min="16172" max="16177" width="12.125" style="122" bestFit="1" customWidth="1"/>
    <col min="16178" max="16384" width="9" style="122"/>
  </cols>
  <sheetData>
    <row r="1" spans="1:51" s="117" customFormat="1" x14ac:dyDescent="0.5">
      <c r="B1" s="118" t="s">
        <v>93</v>
      </c>
      <c r="C1" s="118" t="s">
        <v>94</v>
      </c>
      <c r="D1" s="118" t="s">
        <v>95</v>
      </c>
      <c r="E1" s="118" t="s">
        <v>96</v>
      </c>
      <c r="F1" s="118" t="s">
        <v>97</v>
      </c>
      <c r="G1" s="118" t="s">
        <v>98</v>
      </c>
      <c r="H1" s="118" t="s">
        <v>99</v>
      </c>
      <c r="I1" s="118" t="s">
        <v>100</v>
      </c>
      <c r="J1" s="118" t="s">
        <v>101</v>
      </c>
      <c r="K1" s="118" t="s">
        <v>102</v>
      </c>
      <c r="L1" s="118" t="s">
        <v>103</v>
      </c>
      <c r="M1" s="117" t="s">
        <v>104</v>
      </c>
      <c r="N1" s="118"/>
      <c r="O1" s="117" t="s">
        <v>105</v>
      </c>
      <c r="P1" s="117" t="s">
        <v>106</v>
      </c>
      <c r="Q1" s="117" t="s">
        <v>107</v>
      </c>
      <c r="R1" s="117" t="s">
        <v>108</v>
      </c>
      <c r="S1" s="117" t="s">
        <v>109</v>
      </c>
      <c r="T1" s="117" t="s">
        <v>110</v>
      </c>
      <c r="V1" s="117" t="s">
        <v>111</v>
      </c>
      <c r="W1" s="117" t="s">
        <v>112</v>
      </c>
      <c r="X1" s="117" t="s">
        <v>113</v>
      </c>
      <c r="Z1" s="117" t="s">
        <v>114</v>
      </c>
      <c r="AA1" s="117" t="s">
        <v>115</v>
      </c>
      <c r="AB1" s="117" t="s">
        <v>116</v>
      </c>
      <c r="AD1" s="117" t="s">
        <v>117</v>
      </c>
      <c r="AE1" s="117" t="s">
        <v>118</v>
      </c>
      <c r="AF1" s="117" t="s">
        <v>119</v>
      </c>
      <c r="AG1" s="117" t="s">
        <v>120</v>
      </c>
      <c r="AH1" s="117" t="s">
        <v>121</v>
      </c>
      <c r="AI1" s="119" t="s">
        <v>122</v>
      </c>
      <c r="AJ1" s="119" t="s">
        <v>123</v>
      </c>
      <c r="AK1" s="119" t="s">
        <v>124</v>
      </c>
      <c r="AL1" s="120"/>
      <c r="AM1" s="120" t="s">
        <v>125</v>
      </c>
      <c r="AN1" s="120" t="s">
        <v>126</v>
      </c>
      <c r="AO1" s="117" t="s">
        <v>127</v>
      </c>
      <c r="AP1" s="117" t="s">
        <v>128</v>
      </c>
      <c r="AR1" s="117" t="s">
        <v>129</v>
      </c>
      <c r="AS1" s="117" t="s">
        <v>130</v>
      </c>
      <c r="AT1" s="117" t="s">
        <v>131</v>
      </c>
      <c r="AU1" s="117" t="s">
        <v>132</v>
      </c>
      <c r="AV1" s="117" t="s">
        <v>90</v>
      </c>
      <c r="AW1" s="117" t="s">
        <v>91</v>
      </c>
      <c r="AX1" s="117" t="s">
        <v>138</v>
      </c>
      <c r="AY1" s="117" t="s">
        <v>139</v>
      </c>
    </row>
    <row r="2" spans="1:51" x14ac:dyDescent="0.5">
      <c r="A2" s="121" t="s">
        <v>133</v>
      </c>
      <c r="B2" s="122">
        <v>1770569.46</v>
      </c>
      <c r="C2" s="122">
        <v>5267591.68</v>
      </c>
      <c r="D2" s="122">
        <v>3534521.6199999996</v>
      </c>
      <c r="E2" s="122">
        <v>11310101.529999999</v>
      </c>
      <c r="F2" s="122">
        <v>3169763.66</v>
      </c>
      <c r="G2" s="122">
        <v>1561538.16</v>
      </c>
      <c r="H2" s="122">
        <v>4254571.28</v>
      </c>
      <c r="I2" s="122">
        <v>2101705.52</v>
      </c>
      <c r="J2" s="122">
        <v>8199854.2400000002</v>
      </c>
      <c r="K2" s="122">
        <v>12931287.030000001</v>
      </c>
      <c r="L2" s="122">
        <v>24071975.030000005</v>
      </c>
      <c r="M2" s="122">
        <f>5783051.17+47404</f>
        <v>5830455.1699999999</v>
      </c>
      <c r="N2" s="122" t="s">
        <v>134</v>
      </c>
      <c r="O2" s="122">
        <v>4822015.0599999996</v>
      </c>
      <c r="P2" s="122">
        <v>13316520.85</v>
      </c>
      <c r="Q2" s="122">
        <v>11900850.060000001</v>
      </c>
      <c r="R2" s="122">
        <v>7041111.2000000002</v>
      </c>
      <c r="S2" s="122">
        <v>11134118.4</v>
      </c>
      <c r="T2" s="122">
        <v>7454549.3399999999</v>
      </c>
      <c r="U2" s="122" t="s">
        <v>134</v>
      </c>
      <c r="V2" s="122">
        <v>7352967.8399999999</v>
      </c>
      <c r="W2" s="122">
        <v>8618766.3499999996</v>
      </c>
      <c r="X2" s="122">
        <v>9023991.6400000006</v>
      </c>
      <c r="Y2" s="122" t="s">
        <v>134</v>
      </c>
      <c r="Z2" s="122">
        <v>5063699.5599999996</v>
      </c>
      <c r="AA2" s="122">
        <v>6765112.2999999998</v>
      </c>
      <c r="AB2" s="122">
        <v>11200338.859999999</v>
      </c>
      <c r="AC2" s="122" t="s">
        <v>134</v>
      </c>
      <c r="AD2" s="122">
        <f>+บริหาร1พค61!B9</f>
        <v>3385319.8</v>
      </c>
      <c r="AE2" s="122">
        <f>+บริหาร1พค61!C9</f>
        <v>18770149.32</v>
      </c>
      <c r="AF2" s="122">
        <f>+บริหาร1พค61!D9</f>
        <v>9932406.2300000004</v>
      </c>
      <c r="AG2" s="122">
        <f>+บริหาร1พค61!E9</f>
        <v>10894380.26</v>
      </c>
      <c r="AH2" s="122">
        <f>+บริหาร1พค61!F9</f>
        <v>10958965.690000001</v>
      </c>
      <c r="AI2" s="123">
        <f>+บริหาร1พค61!G9</f>
        <v>7005880.0499999998</v>
      </c>
      <c r="AJ2" s="123">
        <f>+บริหาร1พค61!H9</f>
        <v>13458045.140000001</v>
      </c>
      <c r="AK2" s="123">
        <f>+บริหาร1พค61!I9</f>
        <v>19181827.899999999</v>
      </c>
      <c r="AL2" s="124" t="s">
        <v>134</v>
      </c>
      <c r="AM2" s="124">
        <v>14779643.289999999</v>
      </c>
      <c r="AN2" s="124">
        <v>12563113.9</v>
      </c>
      <c r="AO2" s="122">
        <v>5541324.4800000004</v>
      </c>
      <c r="AP2" s="122">
        <v>10755395.66</v>
      </c>
      <c r="AQ2" s="124" t="s">
        <v>134</v>
      </c>
      <c r="AR2" s="122">
        <v>3385319.8</v>
      </c>
      <c r="AS2" s="92">
        <v>18770149.32</v>
      </c>
      <c r="AT2" s="122">
        <v>9932406.2300000004</v>
      </c>
      <c r="AU2" s="122">
        <v>10894380.26</v>
      </c>
      <c r="AV2" s="122">
        <v>10958965.689999999</v>
      </c>
      <c r="AW2" s="122">
        <v>7005880.0499999998</v>
      </c>
      <c r="AX2" s="117">
        <v>13458045.140000001</v>
      </c>
      <c r="AY2" s="122">
        <v>19181827.899999999</v>
      </c>
    </row>
    <row r="3" spans="1:51" x14ac:dyDescent="0.5">
      <c r="A3" s="121" t="s">
        <v>135</v>
      </c>
      <c r="B3" s="122">
        <v>5538526.0599999996</v>
      </c>
      <c r="C3" s="122">
        <v>6865669.6900000004</v>
      </c>
      <c r="D3" s="122">
        <v>5994722.4800000004</v>
      </c>
      <c r="E3" s="122">
        <v>7839752.25</v>
      </c>
      <c r="F3" s="122">
        <v>5726751.79</v>
      </c>
      <c r="G3" s="122">
        <v>7760354.0700000003</v>
      </c>
      <c r="H3" s="122">
        <v>5940634.5</v>
      </c>
      <c r="I3" s="122">
        <v>5620091.1299999999</v>
      </c>
      <c r="J3" s="122">
        <v>8182115.6400000006</v>
      </c>
      <c r="K3" s="122">
        <v>8089138.1400000006</v>
      </c>
      <c r="L3" s="122">
        <v>17576537.98</v>
      </c>
      <c r="M3" s="122">
        <f>13126703.67+92417.78</f>
        <v>13219121.449999999</v>
      </c>
      <c r="N3" s="122" t="s">
        <v>136</v>
      </c>
      <c r="O3" s="122">
        <v>5465667.6500000004</v>
      </c>
      <c r="P3" s="122">
        <v>6902247.0300000003</v>
      </c>
      <c r="Q3" s="122">
        <v>8134173.0899999999</v>
      </c>
      <c r="R3" s="122">
        <v>8264306.1699999999</v>
      </c>
      <c r="S3" s="122">
        <v>8475617.4199999999</v>
      </c>
      <c r="T3" s="122">
        <v>8106374.7199999997</v>
      </c>
      <c r="U3" s="122" t="s">
        <v>136</v>
      </c>
      <c r="V3" s="122">
        <v>9912266.4399999995</v>
      </c>
      <c r="W3" s="122">
        <v>10397677.439999999</v>
      </c>
      <c r="X3" s="122">
        <v>10892561.08</v>
      </c>
      <c r="Y3" s="122" t="s">
        <v>136</v>
      </c>
      <c r="Z3" s="122">
        <v>5312812.87</v>
      </c>
      <c r="AA3" s="122">
        <v>5864643.4399999995</v>
      </c>
      <c r="AB3" s="122">
        <v>9958602.0999999996</v>
      </c>
      <c r="AC3" s="122" t="s">
        <v>136</v>
      </c>
      <c r="AD3" s="122">
        <f>+บริหาร1พค61!B19</f>
        <v>2350444.1</v>
      </c>
      <c r="AE3" s="122">
        <f>+บริหาร1พค61!C19</f>
        <v>6388601.0599999996</v>
      </c>
      <c r="AF3" s="122">
        <f>+บริหาร1พค61!D19</f>
        <v>11046136.35</v>
      </c>
      <c r="AG3" s="122">
        <f>+บริหาร1พค61!E19</f>
        <v>8744220.9299999997</v>
      </c>
      <c r="AH3" s="122">
        <f>+บริหาร1พค61!F19</f>
        <v>7212642.5599999996</v>
      </c>
      <c r="AI3" s="123">
        <f>+บริหาร1พค61!G19</f>
        <v>6916749.3900000006</v>
      </c>
      <c r="AJ3" s="123">
        <f>+บริหาร1พค61!H19</f>
        <v>12134796.65</v>
      </c>
      <c r="AK3" s="123">
        <f>+บริหาร1พค61!I19</f>
        <v>10218183.469999999</v>
      </c>
      <c r="AL3" s="124" t="s">
        <v>136</v>
      </c>
      <c r="AM3" s="124">
        <v>12367427.100000001</v>
      </c>
      <c r="AN3" s="124">
        <v>8622909.0600000005</v>
      </c>
      <c r="AO3" s="122">
        <v>9092461.8000000007</v>
      </c>
      <c r="AP3" s="122">
        <v>19493357.670000002</v>
      </c>
      <c r="AQ3" s="124" t="s">
        <v>136</v>
      </c>
      <c r="AR3" s="122">
        <v>2350444.1</v>
      </c>
      <c r="AS3" s="122">
        <v>6388601.0599999996</v>
      </c>
      <c r="AT3" s="122">
        <v>11046136.35</v>
      </c>
      <c r="AU3" s="122">
        <v>8744220.9299999997</v>
      </c>
      <c r="AV3" s="122">
        <v>7212642.5599999996</v>
      </c>
      <c r="AW3" s="122">
        <v>6951476.9800000004</v>
      </c>
      <c r="AX3" s="117">
        <v>12134796.65</v>
      </c>
      <c r="AY3" s="122">
        <v>10218183.469999999</v>
      </c>
    </row>
    <row r="4" spans="1:51" ht="24" thickBot="1" x14ac:dyDescent="0.55000000000000004">
      <c r="A4" s="125" t="s">
        <v>65</v>
      </c>
      <c r="B4" s="125">
        <v>20790710.640000001</v>
      </c>
      <c r="C4" s="125">
        <v>19192632.629999999</v>
      </c>
      <c r="D4" s="125">
        <v>16732431.77</v>
      </c>
      <c r="E4" s="125">
        <v>20202781.050000001</v>
      </c>
      <c r="F4" s="125">
        <v>17645792.920000002</v>
      </c>
      <c r="G4" s="125">
        <v>11446977.01</v>
      </c>
      <c r="H4" s="125">
        <v>9760913.7899999991</v>
      </c>
      <c r="I4" s="125">
        <v>6242528.1799999997</v>
      </c>
      <c r="J4" s="125">
        <v>6260266.7799999984</v>
      </c>
      <c r="K4" s="125">
        <v>11102415.669999998</v>
      </c>
      <c r="L4" s="125">
        <v>17597852.720000003</v>
      </c>
      <c r="M4" s="125">
        <v>11907624.380000001</v>
      </c>
      <c r="N4" s="125" t="s">
        <v>67</v>
      </c>
      <c r="O4" s="125">
        <f>+M4+O2-O3</f>
        <v>11263971.790000001</v>
      </c>
      <c r="P4" s="125">
        <f>+O4+P2-P3</f>
        <v>17678245.609999999</v>
      </c>
      <c r="Q4" s="125">
        <f>+P4+Q2-Q3</f>
        <v>21444922.580000002</v>
      </c>
      <c r="R4" s="125">
        <f>+Q4+R2-R3</f>
        <v>20221727.609999999</v>
      </c>
      <c r="S4" s="125">
        <f>+R4+S2-S3</f>
        <v>22880228.589999996</v>
      </c>
      <c r="T4" s="125">
        <v>22228403.210000001</v>
      </c>
      <c r="U4" s="125" t="s">
        <v>67</v>
      </c>
      <c r="V4" s="125">
        <v>19669104.609999999</v>
      </c>
      <c r="W4" s="125">
        <v>17890193.52</v>
      </c>
      <c r="X4" s="125">
        <v>13021624.08</v>
      </c>
      <c r="Y4" s="125" t="s">
        <v>67</v>
      </c>
      <c r="Z4" s="125">
        <v>12772510.770000016</v>
      </c>
      <c r="AA4" s="125">
        <v>13632990.830000015</v>
      </c>
      <c r="AB4" s="125">
        <v>14874727.590000015</v>
      </c>
      <c r="AC4" s="125" t="s">
        <v>67</v>
      </c>
      <c r="AD4" s="125">
        <f>+บริหาร1พค61!B22</f>
        <v>19998860.43</v>
      </c>
      <c r="AE4" s="125">
        <f>+บริหาร1พค61!C22</f>
        <v>32380408.690000001</v>
      </c>
      <c r="AF4" s="125">
        <f>+บริหาร1พค61!D22</f>
        <v>31266678.57</v>
      </c>
      <c r="AG4" s="125">
        <f>+บริหาร1พค61!E22</f>
        <v>33416837.899999999</v>
      </c>
      <c r="AH4" s="125">
        <f>+บริหาร1พค61!F22</f>
        <v>37163161.030000001</v>
      </c>
      <c r="AI4" s="126">
        <f>+บริหาร1พค61!G22</f>
        <v>37252291.689999998</v>
      </c>
      <c r="AJ4" s="126">
        <f>+บริหาร1พค61!H22</f>
        <v>38575540.18</v>
      </c>
      <c r="AK4" s="126">
        <f>+บริหาร1พค61!I22</f>
        <v>47539184.609999999</v>
      </c>
      <c r="AL4" s="127" t="s">
        <v>67</v>
      </c>
      <c r="AM4" s="127">
        <v>27312879.220000021</v>
      </c>
      <c r="AN4" s="127">
        <v>31253084.060000021</v>
      </c>
      <c r="AO4" s="125">
        <v>27701946.740000021</v>
      </c>
      <c r="AP4" s="125">
        <v>18963984.730000019</v>
      </c>
      <c r="AQ4" s="127" t="s">
        <v>67</v>
      </c>
      <c r="AR4" s="125">
        <v>19998860.43</v>
      </c>
      <c r="AS4" s="125">
        <v>32379388.690000001</v>
      </c>
      <c r="AT4" s="125">
        <v>31266678.57</v>
      </c>
      <c r="AU4" s="125">
        <v>33416837.899999999</v>
      </c>
      <c r="AV4" s="125">
        <v>37163161.030000001</v>
      </c>
      <c r="AW4" s="125">
        <v>37217564.100000001</v>
      </c>
      <c r="AX4" s="125">
        <v>38575540.18</v>
      </c>
      <c r="AY4" s="125">
        <v>47539184.609999999</v>
      </c>
    </row>
    <row r="5" spans="1:51" ht="24" thickTop="1" x14ac:dyDescent="0.5"/>
  </sheetData>
  <printOptions gridLines="1"/>
  <pageMargins left="0.37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9"/>
  <sheetViews>
    <sheetView zoomScale="115" zoomScaleNormal="115" workbookViewId="0">
      <pane xSplit="1" ySplit="6" topLeftCell="E25" activePane="bottomRight" state="frozen"/>
      <selection activeCell="P16" sqref="P16"/>
      <selection pane="topRight" activeCell="P16" sqref="P16"/>
      <selection pane="bottomLeft" activeCell="P16" sqref="P16"/>
      <selection pane="bottomRight" activeCell="H25" sqref="H25:I25"/>
    </sheetView>
  </sheetViews>
  <sheetFormatPr defaultRowHeight="21" x14ac:dyDescent="0.35"/>
  <cols>
    <col min="1" max="1" width="31.375" style="4" bestFit="1" customWidth="1"/>
    <col min="2" max="9" width="15.5" style="3" bestFit="1" customWidth="1"/>
    <col min="10" max="10" width="6.5" style="3" bestFit="1" customWidth="1"/>
    <col min="11" max="11" width="6.375" style="3" bestFit="1" customWidth="1"/>
    <col min="12" max="12" width="6.5" style="3" bestFit="1" customWidth="1"/>
    <col min="13" max="13" width="6.375" style="3" bestFit="1" customWidth="1"/>
    <col min="14" max="14" width="15.5" style="3" bestFit="1" customWidth="1"/>
    <col min="15" max="15" width="9" style="4"/>
    <col min="16" max="16" width="10.875" style="5" bestFit="1" customWidth="1"/>
    <col min="17" max="17" width="7.75" style="4" bestFit="1" customWidth="1"/>
    <col min="18" max="256" width="9" style="4"/>
    <col min="257" max="257" width="28.5" style="4" customWidth="1"/>
    <col min="258" max="270" width="8.375" style="4" customWidth="1"/>
    <col min="271" max="271" width="9" style="4"/>
    <col min="272" max="272" width="21.375" style="4" bestFit="1" customWidth="1"/>
    <col min="273" max="273" width="7.75" style="4" bestFit="1" customWidth="1"/>
    <col min="274" max="512" width="9" style="4"/>
    <col min="513" max="513" width="28.5" style="4" customWidth="1"/>
    <col min="514" max="526" width="8.375" style="4" customWidth="1"/>
    <col min="527" max="527" width="9" style="4"/>
    <col min="528" max="528" width="21.375" style="4" bestFit="1" customWidth="1"/>
    <col min="529" max="529" width="7.75" style="4" bestFit="1" customWidth="1"/>
    <col min="530" max="768" width="9" style="4"/>
    <col min="769" max="769" width="28.5" style="4" customWidth="1"/>
    <col min="770" max="782" width="8.375" style="4" customWidth="1"/>
    <col min="783" max="783" width="9" style="4"/>
    <col min="784" max="784" width="21.375" style="4" bestFit="1" customWidth="1"/>
    <col min="785" max="785" width="7.75" style="4" bestFit="1" customWidth="1"/>
    <col min="786" max="1024" width="9" style="4"/>
    <col min="1025" max="1025" width="28.5" style="4" customWidth="1"/>
    <col min="1026" max="1038" width="8.375" style="4" customWidth="1"/>
    <col min="1039" max="1039" width="9" style="4"/>
    <col min="1040" max="1040" width="21.375" style="4" bestFit="1" customWidth="1"/>
    <col min="1041" max="1041" width="7.75" style="4" bestFit="1" customWidth="1"/>
    <col min="1042" max="1280" width="9" style="4"/>
    <col min="1281" max="1281" width="28.5" style="4" customWidth="1"/>
    <col min="1282" max="1294" width="8.375" style="4" customWidth="1"/>
    <col min="1295" max="1295" width="9" style="4"/>
    <col min="1296" max="1296" width="21.375" style="4" bestFit="1" customWidth="1"/>
    <col min="1297" max="1297" width="7.75" style="4" bestFit="1" customWidth="1"/>
    <col min="1298" max="1536" width="9" style="4"/>
    <col min="1537" max="1537" width="28.5" style="4" customWidth="1"/>
    <col min="1538" max="1550" width="8.375" style="4" customWidth="1"/>
    <col min="1551" max="1551" width="9" style="4"/>
    <col min="1552" max="1552" width="21.375" style="4" bestFit="1" customWidth="1"/>
    <col min="1553" max="1553" width="7.75" style="4" bestFit="1" customWidth="1"/>
    <col min="1554" max="1792" width="9" style="4"/>
    <col min="1793" max="1793" width="28.5" style="4" customWidth="1"/>
    <col min="1794" max="1806" width="8.375" style="4" customWidth="1"/>
    <col min="1807" max="1807" width="9" style="4"/>
    <col min="1808" max="1808" width="21.375" style="4" bestFit="1" customWidth="1"/>
    <col min="1809" max="1809" width="7.75" style="4" bestFit="1" customWidth="1"/>
    <col min="1810" max="2048" width="9" style="4"/>
    <col min="2049" max="2049" width="28.5" style="4" customWidth="1"/>
    <col min="2050" max="2062" width="8.375" style="4" customWidth="1"/>
    <col min="2063" max="2063" width="9" style="4"/>
    <col min="2064" max="2064" width="21.375" style="4" bestFit="1" customWidth="1"/>
    <col min="2065" max="2065" width="7.75" style="4" bestFit="1" customWidth="1"/>
    <col min="2066" max="2304" width="9" style="4"/>
    <col min="2305" max="2305" width="28.5" style="4" customWidth="1"/>
    <col min="2306" max="2318" width="8.375" style="4" customWidth="1"/>
    <col min="2319" max="2319" width="9" style="4"/>
    <col min="2320" max="2320" width="21.375" style="4" bestFit="1" customWidth="1"/>
    <col min="2321" max="2321" width="7.75" style="4" bestFit="1" customWidth="1"/>
    <col min="2322" max="2560" width="9" style="4"/>
    <col min="2561" max="2561" width="28.5" style="4" customWidth="1"/>
    <col min="2562" max="2574" width="8.375" style="4" customWidth="1"/>
    <col min="2575" max="2575" width="9" style="4"/>
    <col min="2576" max="2576" width="21.375" style="4" bestFit="1" customWidth="1"/>
    <col min="2577" max="2577" width="7.75" style="4" bestFit="1" customWidth="1"/>
    <col min="2578" max="2816" width="9" style="4"/>
    <col min="2817" max="2817" width="28.5" style="4" customWidth="1"/>
    <col min="2818" max="2830" width="8.375" style="4" customWidth="1"/>
    <col min="2831" max="2831" width="9" style="4"/>
    <col min="2832" max="2832" width="21.375" style="4" bestFit="1" customWidth="1"/>
    <col min="2833" max="2833" width="7.75" style="4" bestFit="1" customWidth="1"/>
    <col min="2834" max="3072" width="9" style="4"/>
    <col min="3073" max="3073" width="28.5" style="4" customWidth="1"/>
    <col min="3074" max="3086" width="8.375" style="4" customWidth="1"/>
    <col min="3087" max="3087" width="9" style="4"/>
    <col min="3088" max="3088" width="21.375" style="4" bestFit="1" customWidth="1"/>
    <col min="3089" max="3089" width="7.75" style="4" bestFit="1" customWidth="1"/>
    <col min="3090" max="3328" width="9" style="4"/>
    <col min="3329" max="3329" width="28.5" style="4" customWidth="1"/>
    <col min="3330" max="3342" width="8.375" style="4" customWidth="1"/>
    <col min="3343" max="3343" width="9" style="4"/>
    <col min="3344" max="3344" width="21.375" style="4" bestFit="1" customWidth="1"/>
    <col min="3345" max="3345" width="7.75" style="4" bestFit="1" customWidth="1"/>
    <col min="3346" max="3584" width="9" style="4"/>
    <col min="3585" max="3585" width="28.5" style="4" customWidth="1"/>
    <col min="3586" max="3598" width="8.375" style="4" customWidth="1"/>
    <col min="3599" max="3599" width="9" style="4"/>
    <col min="3600" max="3600" width="21.375" style="4" bestFit="1" customWidth="1"/>
    <col min="3601" max="3601" width="7.75" style="4" bestFit="1" customWidth="1"/>
    <col min="3602" max="3840" width="9" style="4"/>
    <col min="3841" max="3841" width="28.5" style="4" customWidth="1"/>
    <col min="3842" max="3854" width="8.375" style="4" customWidth="1"/>
    <col min="3855" max="3855" width="9" style="4"/>
    <col min="3856" max="3856" width="21.375" style="4" bestFit="1" customWidth="1"/>
    <col min="3857" max="3857" width="7.75" style="4" bestFit="1" customWidth="1"/>
    <col min="3858" max="4096" width="9" style="4"/>
    <col min="4097" max="4097" width="28.5" style="4" customWidth="1"/>
    <col min="4098" max="4110" width="8.375" style="4" customWidth="1"/>
    <col min="4111" max="4111" width="9" style="4"/>
    <col min="4112" max="4112" width="21.375" style="4" bestFit="1" customWidth="1"/>
    <col min="4113" max="4113" width="7.75" style="4" bestFit="1" customWidth="1"/>
    <col min="4114" max="4352" width="9" style="4"/>
    <col min="4353" max="4353" width="28.5" style="4" customWidth="1"/>
    <col min="4354" max="4366" width="8.375" style="4" customWidth="1"/>
    <col min="4367" max="4367" width="9" style="4"/>
    <col min="4368" max="4368" width="21.375" style="4" bestFit="1" customWidth="1"/>
    <col min="4369" max="4369" width="7.75" style="4" bestFit="1" customWidth="1"/>
    <col min="4370" max="4608" width="9" style="4"/>
    <col min="4609" max="4609" width="28.5" style="4" customWidth="1"/>
    <col min="4610" max="4622" width="8.375" style="4" customWidth="1"/>
    <col min="4623" max="4623" width="9" style="4"/>
    <col min="4624" max="4624" width="21.375" style="4" bestFit="1" customWidth="1"/>
    <col min="4625" max="4625" width="7.75" style="4" bestFit="1" customWidth="1"/>
    <col min="4626" max="4864" width="9" style="4"/>
    <col min="4865" max="4865" width="28.5" style="4" customWidth="1"/>
    <col min="4866" max="4878" width="8.375" style="4" customWidth="1"/>
    <col min="4879" max="4879" width="9" style="4"/>
    <col min="4880" max="4880" width="21.375" style="4" bestFit="1" customWidth="1"/>
    <col min="4881" max="4881" width="7.75" style="4" bestFit="1" customWidth="1"/>
    <col min="4882" max="5120" width="9" style="4"/>
    <col min="5121" max="5121" width="28.5" style="4" customWidth="1"/>
    <col min="5122" max="5134" width="8.375" style="4" customWidth="1"/>
    <col min="5135" max="5135" width="9" style="4"/>
    <col min="5136" max="5136" width="21.375" style="4" bestFit="1" customWidth="1"/>
    <col min="5137" max="5137" width="7.75" style="4" bestFit="1" customWidth="1"/>
    <col min="5138" max="5376" width="9" style="4"/>
    <col min="5377" max="5377" width="28.5" style="4" customWidth="1"/>
    <col min="5378" max="5390" width="8.375" style="4" customWidth="1"/>
    <col min="5391" max="5391" width="9" style="4"/>
    <col min="5392" max="5392" width="21.375" style="4" bestFit="1" customWidth="1"/>
    <col min="5393" max="5393" width="7.75" style="4" bestFit="1" customWidth="1"/>
    <col min="5394" max="5632" width="9" style="4"/>
    <col min="5633" max="5633" width="28.5" style="4" customWidth="1"/>
    <col min="5634" max="5646" width="8.375" style="4" customWidth="1"/>
    <col min="5647" max="5647" width="9" style="4"/>
    <col min="5648" max="5648" width="21.375" style="4" bestFit="1" customWidth="1"/>
    <col min="5649" max="5649" width="7.75" style="4" bestFit="1" customWidth="1"/>
    <col min="5650" max="5888" width="9" style="4"/>
    <col min="5889" max="5889" width="28.5" style="4" customWidth="1"/>
    <col min="5890" max="5902" width="8.375" style="4" customWidth="1"/>
    <col min="5903" max="5903" width="9" style="4"/>
    <col min="5904" max="5904" width="21.375" style="4" bestFit="1" customWidth="1"/>
    <col min="5905" max="5905" width="7.75" style="4" bestFit="1" customWidth="1"/>
    <col min="5906" max="6144" width="9" style="4"/>
    <col min="6145" max="6145" width="28.5" style="4" customWidth="1"/>
    <col min="6146" max="6158" width="8.375" style="4" customWidth="1"/>
    <col min="6159" max="6159" width="9" style="4"/>
    <col min="6160" max="6160" width="21.375" style="4" bestFit="1" customWidth="1"/>
    <col min="6161" max="6161" width="7.75" style="4" bestFit="1" customWidth="1"/>
    <col min="6162" max="6400" width="9" style="4"/>
    <col min="6401" max="6401" width="28.5" style="4" customWidth="1"/>
    <col min="6402" max="6414" width="8.375" style="4" customWidth="1"/>
    <col min="6415" max="6415" width="9" style="4"/>
    <col min="6416" max="6416" width="21.375" style="4" bestFit="1" customWidth="1"/>
    <col min="6417" max="6417" width="7.75" style="4" bestFit="1" customWidth="1"/>
    <col min="6418" max="6656" width="9" style="4"/>
    <col min="6657" max="6657" width="28.5" style="4" customWidth="1"/>
    <col min="6658" max="6670" width="8.375" style="4" customWidth="1"/>
    <col min="6671" max="6671" width="9" style="4"/>
    <col min="6672" max="6672" width="21.375" style="4" bestFit="1" customWidth="1"/>
    <col min="6673" max="6673" width="7.75" style="4" bestFit="1" customWidth="1"/>
    <col min="6674" max="6912" width="9" style="4"/>
    <col min="6913" max="6913" width="28.5" style="4" customWidth="1"/>
    <col min="6914" max="6926" width="8.375" style="4" customWidth="1"/>
    <col min="6927" max="6927" width="9" style="4"/>
    <col min="6928" max="6928" width="21.375" style="4" bestFit="1" customWidth="1"/>
    <col min="6929" max="6929" width="7.75" style="4" bestFit="1" customWidth="1"/>
    <col min="6930" max="7168" width="9" style="4"/>
    <col min="7169" max="7169" width="28.5" style="4" customWidth="1"/>
    <col min="7170" max="7182" width="8.375" style="4" customWidth="1"/>
    <col min="7183" max="7183" width="9" style="4"/>
    <col min="7184" max="7184" width="21.375" style="4" bestFit="1" customWidth="1"/>
    <col min="7185" max="7185" width="7.75" style="4" bestFit="1" customWidth="1"/>
    <col min="7186" max="7424" width="9" style="4"/>
    <col min="7425" max="7425" width="28.5" style="4" customWidth="1"/>
    <col min="7426" max="7438" width="8.375" style="4" customWidth="1"/>
    <col min="7439" max="7439" width="9" style="4"/>
    <col min="7440" max="7440" width="21.375" style="4" bestFit="1" customWidth="1"/>
    <col min="7441" max="7441" width="7.75" style="4" bestFit="1" customWidth="1"/>
    <col min="7442" max="7680" width="9" style="4"/>
    <col min="7681" max="7681" width="28.5" style="4" customWidth="1"/>
    <col min="7682" max="7694" width="8.375" style="4" customWidth="1"/>
    <col min="7695" max="7695" width="9" style="4"/>
    <col min="7696" max="7696" width="21.375" style="4" bestFit="1" customWidth="1"/>
    <col min="7697" max="7697" width="7.75" style="4" bestFit="1" customWidth="1"/>
    <col min="7698" max="7936" width="9" style="4"/>
    <col min="7937" max="7937" width="28.5" style="4" customWidth="1"/>
    <col min="7938" max="7950" width="8.375" style="4" customWidth="1"/>
    <col min="7951" max="7951" width="9" style="4"/>
    <col min="7952" max="7952" width="21.375" style="4" bestFit="1" customWidth="1"/>
    <col min="7953" max="7953" width="7.75" style="4" bestFit="1" customWidth="1"/>
    <col min="7954" max="8192" width="9" style="4"/>
    <col min="8193" max="8193" width="28.5" style="4" customWidth="1"/>
    <col min="8194" max="8206" width="8.375" style="4" customWidth="1"/>
    <col min="8207" max="8207" width="9" style="4"/>
    <col min="8208" max="8208" width="21.375" style="4" bestFit="1" customWidth="1"/>
    <col min="8209" max="8209" width="7.75" style="4" bestFit="1" customWidth="1"/>
    <col min="8210" max="8448" width="9" style="4"/>
    <col min="8449" max="8449" width="28.5" style="4" customWidth="1"/>
    <col min="8450" max="8462" width="8.375" style="4" customWidth="1"/>
    <col min="8463" max="8463" width="9" style="4"/>
    <col min="8464" max="8464" width="21.375" style="4" bestFit="1" customWidth="1"/>
    <col min="8465" max="8465" width="7.75" style="4" bestFit="1" customWidth="1"/>
    <col min="8466" max="8704" width="9" style="4"/>
    <col min="8705" max="8705" width="28.5" style="4" customWidth="1"/>
    <col min="8706" max="8718" width="8.375" style="4" customWidth="1"/>
    <col min="8719" max="8719" width="9" style="4"/>
    <col min="8720" max="8720" width="21.375" style="4" bestFit="1" customWidth="1"/>
    <col min="8721" max="8721" width="7.75" style="4" bestFit="1" customWidth="1"/>
    <col min="8722" max="8960" width="9" style="4"/>
    <col min="8961" max="8961" width="28.5" style="4" customWidth="1"/>
    <col min="8962" max="8974" width="8.375" style="4" customWidth="1"/>
    <col min="8975" max="8975" width="9" style="4"/>
    <col min="8976" max="8976" width="21.375" style="4" bestFit="1" customWidth="1"/>
    <col min="8977" max="8977" width="7.75" style="4" bestFit="1" customWidth="1"/>
    <col min="8978" max="9216" width="9" style="4"/>
    <col min="9217" max="9217" width="28.5" style="4" customWidth="1"/>
    <col min="9218" max="9230" width="8.375" style="4" customWidth="1"/>
    <col min="9231" max="9231" width="9" style="4"/>
    <col min="9232" max="9232" width="21.375" style="4" bestFit="1" customWidth="1"/>
    <col min="9233" max="9233" width="7.75" style="4" bestFit="1" customWidth="1"/>
    <col min="9234" max="9472" width="9" style="4"/>
    <col min="9473" max="9473" width="28.5" style="4" customWidth="1"/>
    <col min="9474" max="9486" width="8.375" style="4" customWidth="1"/>
    <col min="9487" max="9487" width="9" style="4"/>
    <col min="9488" max="9488" width="21.375" style="4" bestFit="1" customWidth="1"/>
    <col min="9489" max="9489" width="7.75" style="4" bestFit="1" customWidth="1"/>
    <col min="9490" max="9728" width="9" style="4"/>
    <col min="9729" max="9729" width="28.5" style="4" customWidth="1"/>
    <col min="9730" max="9742" width="8.375" style="4" customWidth="1"/>
    <col min="9743" max="9743" width="9" style="4"/>
    <col min="9744" max="9744" width="21.375" style="4" bestFit="1" customWidth="1"/>
    <col min="9745" max="9745" width="7.75" style="4" bestFit="1" customWidth="1"/>
    <col min="9746" max="9984" width="9" style="4"/>
    <col min="9985" max="9985" width="28.5" style="4" customWidth="1"/>
    <col min="9986" max="9998" width="8.375" style="4" customWidth="1"/>
    <col min="9999" max="9999" width="9" style="4"/>
    <col min="10000" max="10000" width="21.375" style="4" bestFit="1" customWidth="1"/>
    <col min="10001" max="10001" width="7.75" style="4" bestFit="1" customWidth="1"/>
    <col min="10002" max="10240" width="9" style="4"/>
    <col min="10241" max="10241" width="28.5" style="4" customWidth="1"/>
    <col min="10242" max="10254" width="8.375" style="4" customWidth="1"/>
    <col min="10255" max="10255" width="9" style="4"/>
    <col min="10256" max="10256" width="21.375" style="4" bestFit="1" customWidth="1"/>
    <col min="10257" max="10257" width="7.75" style="4" bestFit="1" customWidth="1"/>
    <col min="10258" max="10496" width="9" style="4"/>
    <col min="10497" max="10497" width="28.5" style="4" customWidth="1"/>
    <col min="10498" max="10510" width="8.375" style="4" customWidth="1"/>
    <col min="10511" max="10511" width="9" style="4"/>
    <col min="10512" max="10512" width="21.375" style="4" bestFit="1" customWidth="1"/>
    <col min="10513" max="10513" width="7.75" style="4" bestFit="1" customWidth="1"/>
    <col min="10514" max="10752" width="9" style="4"/>
    <col min="10753" max="10753" width="28.5" style="4" customWidth="1"/>
    <col min="10754" max="10766" width="8.375" style="4" customWidth="1"/>
    <col min="10767" max="10767" width="9" style="4"/>
    <col min="10768" max="10768" width="21.375" style="4" bestFit="1" customWidth="1"/>
    <col min="10769" max="10769" width="7.75" style="4" bestFit="1" customWidth="1"/>
    <col min="10770" max="11008" width="9" style="4"/>
    <col min="11009" max="11009" width="28.5" style="4" customWidth="1"/>
    <col min="11010" max="11022" width="8.375" style="4" customWidth="1"/>
    <col min="11023" max="11023" width="9" style="4"/>
    <col min="11024" max="11024" width="21.375" style="4" bestFit="1" customWidth="1"/>
    <col min="11025" max="11025" width="7.75" style="4" bestFit="1" customWidth="1"/>
    <col min="11026" max="11264" width="9" style="4"/>
    <col min="11265" max="11265" width="28.5" style="4" customWidth="1"/>
    <col min="11266" max="11278" width="8.375" style="4" customWidth="1"/>
    <col min="11279" max="11279" width="9" style="4"/>
    <col min="11280" max="11280" width="21.375" style="4" bestFit="1" customWidth="1"/>
    <col min="11281" max="11281" width="7.75" style="4" bestFit="1" customWidth="1"/>
    <col min="11282" max="11520" width="9" style="4"/>
    <col min="11521" max="11521" width="28.5" style="4" customWidth="1"/>
    <col min="11522" max="11534" width="8.375" style="4" customWidth="1"/>
    <col min="11535" max="11535" width="9" style="4"/>
    <col min="11536" max="11536" width="21.375" style="4" bestFit="1" customWidth="1"/>
    <col min="11537" max="11537" width="7.75" style="4" bestFit="1" customWidth="1"/>
    <col min="11538" max="11776" width="9" style="4"/>
    <col min="11777" max="11777" width="28.5" style="4" customWidth="1"/>
    <col min="11778" max="11790" width="8.375" style="4" customWidth="1"/>
    <col min="11791" max="11791" width="9" style="4"/>
    <col min="11792" max="11792" width="21.375" style="4" bestFit="1" customWidth="1"/>
    <col min="11793" max="11793" width="7.75" style="4" bestFit="1" customWidth="1"/>
    <col min="11794" max="12032" width="9" style="4"/>
    <col min="12033" max="12033" width="28.5" style="4" customWidth="1"/>
    <col min="12034" max="12046" width="8.375" style="4" customWidth="1"/>
    <col min="12047" max="12047" width="9" style="4"/>
    <col min="12048" max="12048" width="21.375" style="4" bestFit="1" customWidth="1"/>
    <col min="12049" max="12049" width="7.75" style="4" bestFit="1" customWidth="1"/>
    <col min="12050" max="12288" width="9" style="4"/>
    <col min="12289" max="12289" width="28.5" style="4" customWidth="1"/>
    <col min="12290" max="12302" width="8.375" style="4" customWidth="1"/>
    <col min="12303" max="12303" width="9" style="4"/>
    <col min="12304" max="12304" width="21.375" style="4" bestFit="1" customWidth="1"/>
    <col min="12305" max="12305" width="7.75" style="4" bestFit="1" customWidth="1"/>
    <col min="12306" max="12544" width="9" style="4"/>
    <col min="12545" max="12545" width="28.5" style="4" customWidth="1"/>
    <col min="12546" max="12558" width="8.375" style="4" customWidth="1"/>
    <col min="12559" max="12559" width="9" style="4"/>
    <col min="12560" max="12560" width="21.375" style="4" bestFit="1" customWidth="1"/>
    <col min="12561" max="12561" width="7.75" style="4" bestFit="1" customWidth="1"/>
    <col min="12562" max="12800" width="9" style="4"/>
    <col min="12801" max="12801" width="28.5" style="4" customWidth="1"/>
    <col min="12802" max="12814" width="8.375" style="4" customWidth="1"/>
    <col min="12815" max="12815" width="9" style="4"/>
    <col min="12816" max="12816" width="21.375" style="4" bestFit="1" customWidth="1"/>
    <col min="12817" max="12817" width="7.75" style="4" bestFit="1" customWidth="1"/>
    <col min="12818" max="13056" width="9" style="4"/>
    <col min="13057" max="13057" width="28.5" style="4" customWidth="1"/>
    <col min="13058" max="13070" width="8.375" style="4" customWidth="1"/>
    <col min="13071" max="13071" width="9" style="4"/>
    <col min="13072" max="13072" width="21.375" style="4" bestFit="1" customWidth="1"/>
    <col min="13073" max="13073" width="7.75" style="4" bestFit="1" customWidth="1"/>
    <col min="13074" max="13312" width="9" style="4"/>
    <col min="13313" max="13313" width="28.5" style="4" customWidth="1"/>
    <col min="13314" max="13326" width="8.375" style="4" customWidth="1"/>
    <col min="13327" max="13327" width="9" style="4"/>
    <col min="13328" max="13328" width="21.375" style="4" bestFit="1" customWidth="1"/>
    <col min="13329" max="13329" width="7.75" style="4" bestFit="1" customWidth="1"/>
    <col min="13330" max="13568" width="9" style="4"/>
    <col min="13569" max="13569" width="28.5" style="4" customWidth="1"/>
    <col min="13570" max="13582" width="8.375" style="4" customWidth="1"/>
    <col min="13583" max="13583" width="9" style="4"/>
    <col min="13584" max="13584" width="21.375" style="4" bestFit="1" customWidth="1"/>
    <col min="13585" max="13585" width="7.75" style="4" bestFit="1" customWidth="1"/>
    <col min="13586" max="13824" width="9" style="4"/>
    <col min="13825" max="13825" width="28.5" style="4" customWidth="1"/>
    <col min="13826" max="13838" width="8.375" style="4" customWidth="1"/>
    <col min="13839" max="13839" width="9" style="4"/>
    <col min="13840" max="13840" width="21.375" style="4" bestFit="1" customWidth="1"/>
    <col min="13841" max="13841" width="7.75" style="4" bestFit="1" customWidth="1"/>
    <col min="13842" max="14080" width="9" style="4"/>
    <col min="14081" max="14081" width="28.5" style="4" customWidth="1"/>
    <col min="14082" max="14094" width="8.375" style="4" customWidth="1"/>
    <col min="14095" max="14095" width="9" style="4"/>
    <col min="14096" max="14096" width="21.375" style="4" bestFit="1" customWidth="1"/>
    <col min="14097" max="14097" width="7.75" style="4" bestFit="1" customWidth="1"/>
    <col min="14098" max="14336" width="9" style="4"/>
    <col min="14337" max="14337" width="28.5" style="4" customWidth="1"/>
    <col min="14338" max="14350" width="8.375" style="4" customWidth="1"/>
    <col min="14351" max="14351" width="9" style="4"/>
    <col min="14352" max="14352" width="21.375" style="4" bestFit="1" customWidth="1"/>
    <col min="14353" max="14353" width="7.75" style="4" bestFit="1" customWidth="1"/>
    <col min="14354" max="14592" width="9" style="4"/>
    <col min="14593" max="14593" width="28.5" style="4" customWidth="1"/>
    <col min="14594" max="14606" width="8.375" style="4" customWidth="1"/>
    <col min="14607" max="14607" width="9" style="4"/>
    <col min="14608" max="14608" width="21.375" style="4" bestFit="1" customWidth="1"/>
    <col min="14609" max="14609" width="7.75" style="4" bestFit="1" customWidth="1"/>
    <col min="14610" max="14848" width="9" style="4"/>
    <col min="14849" max="14849" width="28.5" style="4" customWidth="1"/>
    <col min="14850" max="14862" width="8.375" style="4" customWidth="1"/>
    <col min="14863" max="14863" width="9" style="4"/>
    <col min="14864" max="14864" width="21.375" style="4" bestFit="1" customWidth="1"/>
    <col min="14865" max="14865" width="7.75" style="4" bestFit="1" customWidth="1"/>
    <col min="14866" max="15104" width="9" style="4"/>
    <col min="15105" max="15105" width="28.5" style="4" customWidth="1"/>
    <col min="15106" max="15118" width="8.375" style="4" customWidth="1"/>
    <col min="15119" max="15119" width="9" style="4"/>
    <col min="15120" max="15120" width="21.375" style="4" bestFit="1" customWidth="1"/>
    <col min="15121" max="15121" width="7.75" style="4" bestFit="1" customWidth="1"/>
    <col min="15122" max="15360" width="9" style="4"/>
    <col min="15361" max="15361" width="28.5" style="4" customWidth="1"/>
    <col min="15362" max="15374" width="8.375" style="4" customWidth="1"/>
    <col min="15375" max="15375" width="9" style="4"/>
    <col min="15376" max="15376" width="21.375" style="4" bestFit="1" customWidth="1"/>
    <col min="15377" max="15377" width="7.75" style="4" bestFit="1" customWidth="1"/>
    <col min="15378" max="15616" width="9" style="4"/>
    <col min="15617" max="15617" width="28.5" style="4" customWidth="1"/>
    <col min="15618" max="15630" width="8.375" style="4" customWidth="1"/>
    <col min="15631" max="15631" width="9" style="4"/>
    <col min="15632" max="15632" width="21.375" style="4" bestFit="1" customWidth="1"/>
    <col min="15633" max="15633" width="7.75" style="4" bestFit="1" customWidth="1"/>
    <col min="15634" max="15872" width="9" style="4"/>
    <col min="15873" max="15873" width="28.5" style="4" customWidth="1"/>
    <col min="15874" max="15886" width="8.375" style="4" customWidth="1"/>
    <col min="15887" max="15887" width="9" style="4"/>
    <col min="15888" max="15888" width="21.375" style="4" bestFit="1" customWidth="1"/>
    <col min="15889" max="15889" width="7.75" style="4" bestFit="1" customWidth="1"/>
    <col min="15890" max="16128" width="9" style="4"/>
    <col min="16129" max="16129" width="28.5" style="4" customWidth="1"/>
    <col min="16130" max="16142" width="8.375" style="4" customWidth="1"/>
    <col min="16143" max="16143" width="9" style="4"/>
    <col min="16144" max="16144" width="21.375" style="4" bestFit="1" customWidth="1"/>
    <col min="16145" max="16145" width="7.75" style="4" bestFit="1" customWidth="1"/>
    <col min="16146" max="16384" width="9" style="4"/>
  </cols>
  <sheetData>
    <row r="1" spans="1:16" s="1" customFormat="1" ht="28.5" x14ac:dyDescent="0.4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6" s="1" customFormat="1" ht="28.5" x14ac:dyDescent="0.4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6" s="1" customFormat="1" ht="28.5" x14ac:dyDescent="0.45">
      <c r="A3" s="134" t="s">
        <v>68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6" x14ac:dyDescent="0.35">
      <c r="A4" s="2"/>
    </row>
    <row r="5" spans="1:16" s="9" customFormat="1" ht="23.25" x14ac:dyDescent="0.3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</row>
    <row r="6" spans="1:16" s="9" customFormat="1" ht="23.25" x14ac:dyDescent="0.35">
      <c r="A6" s="10"/>
      <c r="B6" s="11" t="s">
        <v>16</v>
      </c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11" t="s">
        <v>16</v>
      </c>
      <c r="M6" s="11" t="s">
        <v>16</v>
      </c>
      <c r="N6" s="11" t="s">
        <v>16</v>
      </c>
    </row>
    <row r="7" spans="1:16" ht="23.25" x14ac:dyDescent="0.35">
      <c r="A7" s="12" t="s">
        <v>17</v>
      </c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3"/>
    </row>
    <row r="8" spans="1:16" x14ac:dyDescent="0.35">
      <c r="A8" s="15" t="s">
        <v>18</v>
      </c>
      <c r="B8" s="16">
        <f>2255467+233268+641645+196011</f>
        <v>3326391</v>
      </c>
      <c r="C8" s="16">
        <f>1861671+223244+9311648.5+3627717.26</f>
        <v>15024280.76</v>
      </c>
      <c r="D8" s="16">
        <f>1929368+245319+4992470.7+1858034.57</f>
        <v>9025192.2699999996</v>
      </c>
      <c r="E8" s="16">
        <f>1605599+221120+5793455.96+2586570.07</f>
        <v>10206745.029999999</v>
      </c>
      <c r="F8" s="16">
        <f>1446658+282451+6867846.23+315523</f>
        <v>8912478.2300000004</v>
      </c>
      <c r="G8" s="16">
        <f>2086755+429157+2589073.75+1207280.33</f>
        <v>6312266.0800000001</v>
      </c>
      <c r="H8" s="16">
        <f>1878735+242459+6550229.75+3996388.07</f>
        <v>12667811.82</v>
      </c>
      <c r="I8" s="16">
        <f>1556893+218096+14792503.2+2034521.93</f>
        <v>18602014.129999999</v>
      </c>
      <c r="J8" s="16"/>
      <c r="K8" s="16"/>
      <c r="L8" s="16"/>
      <c r="M8" s="16"/>
      <c r="N8" s="16">
        <f>SUM(B8:M8)</f>
        <v>84077179.319999993</v>
      </c>
    </row>
    <row r="9" spans="1:16" x14ac:dyDescent="0.35">
      <c r="A9" s="15" t="s">
        <v>19</v>
      </c>
      <c r="B9" s="16"/>
      <c r="C9" s="16">
        <v>1600</v>
      </c>
      <c r="D9" s="16">
        <v>12000</v>
      </c>
      <c r="E9" s="16"/>
      <c r="F9" s="16">
        <v>5000</v>
      </c>
      <c r="G9" s="16">
        <v>3600</v>
      </c>
      <c r="H9" s="16">
        <v>104580.2</v>
      </c>
      <c r="I9" s="16">
        <v>4820</v>
      </c>
      <c r="J9" s="16"/>
      <c r="K9" s="16"/>
      <c r="L9" s="16"/>
      <c r="M9" s="16"/>
      <c r="N9" s="16">
        <f t="shared" ref="N9:N11" si="0">SUM(B9:M9)</f>
        <v>131600.20000000001</v>
      </c>
    </row>
    <row r="10" spans="1:16" x14ac:dyDescent="0.35">
      <c r="A10" s="15" t="s">
        <v>20</v>
      </c>
      <c r="B10" s="17"/>
      <c r="C10" s="17"/>
      <c r="D10" s="17"/>
      <c r="E10" s="17"/>
      <c r="F10" s="17">
        <v>10020.57</v>
      </c>
      <c r="G10" s="17"/>
      <c r="H10" s="17">
        <v>20702.8</v>
      </c>
      <c r="I10" s="17"/>
      <c r="J10" s="17"/>
      <c r="K10" s="17"/>
      <c r="L10" s="17"/>
      <c r="M10" s="17"/>
      <c r="N10" s="16">
        <f t="shared" si="0"/>
        <v>30723.37</v>
      </c>
    </row>
    <row r="11" spans="1:16" x14ac:dyDescent="0.35">
      <c r="A11" s="15" t="s">
        <v>21</v>
      </c>
      <c r="B11" s="18">
        <v>58928.800000000003</v>
      </c>
      <c r="C11" s="18">
        <v>3744268.56</v>
      </c>
      <c r="D11" s="18">
        <v>895213.96</v>
      </c>
      <c r="E11" s="18">
        <v>687635.23</v>
      </c>
      <c r="F11" s="18">
        <v>2031466.89</v>
      </c>
      <c r="G11" s="18">
        <v>690013.97</v>
      </c>
      <c r="H11" s="18">
        <v>664950.31999999995</v>
      </c>
      <c r="I11" s="18">
        <v>574993.77</v>
      </c>
      <c r="J11" s="18"/>
      <c r="K11" s="18"/>
      <c r="L11" s="18"/>
      <c r="M11" s="18"/>
      <c r="N11" s="16">
        <f t="shared" si="0"/>
        <v>9347471.5</v>
      </c>
    </row>
    <row r="12" spans="1:16" s="23" customFormat="1" ht="21.75" thickBot="1" x14ac:dyDescent="0.4">
      <c r="A12" s="19" t="s">
        <v>22</v>
      </c>
      <c r="B12" s="20">
        <f t="shared" ref="B12:I12" si="1">SUM(B8:B11)</f>
        <v>3385319.8</v>
      </c>
      <c r="C12" s="20">
        <f t="shared" si="1"/>
        <v>18770149.32</v>
      </c>
      <c r="D12" s="20">
        <f t="shared" si="1"/>
        <v>9932406.2300000004</v>
      </c>
      <c r="E12" s="20">
        <f t="shared" si="1"/>
        <v>10894380.26</v>
      </c>
      <c r="F12" s="20">
        <f t="shared" si="1"/>
        <v>10958965.690000001</v>
      </c>
      <c r="G12" s="20">
        <f t="shared" si="1"/>
        <v>7005880.0499999998</v>
      </c>
      <c r="H12" s="20">
        <f t="shared" si="1"/>
        <v>13458045.140000001</v>
      </c>
      <c r="I12" s="20">
        <f t="shared" si="1"/>
        <v>19181827.899999999</v>
      </c>
      <c r="J12" s="20"/>
      <c r="K12" s="20"/>
      <c r="L12" s="20"/>
      <c r="M12" s="20"/>
      <c r="N12" s="20">
        <f>SUM(N8:N11)</f>
        <v>93586974.390000001</v>
      </c>
      <c r="O12" s="21"/>
      <c r="P12" s="22"/>
    </row>
    <row r="13" spans="1:16" ht="24" thickTop="1" x14ac:dyDescent="0.35">
      <c r="A13" s="12" t="s">
        <v>23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6" x14ac:dyDescent="0.35">
      <c r="A14" s="15" t="s">
        <v>24</v>
      </c>
      <c r="B14" s="16">
        <v>997663.53</v>
      </c>
      <c r="C14" s="16">
        <v>968564.46</v>
      </c>
      <c r="D14" s="16">
        <v>1064277.26</v>
      </c>
      <c r="E14" s="16">
        <v>1033727.29</v>
      </c>
      <c r="F14" s="16">
        <v>1021496.3</v>
      </c>
      <c r="G14" s="16">
        <v>1017930.38</v>
      </c>
      <c r="H14" s="16">
        <v>1071124.47</v>
      </c>
      <c r="I14" s="16">
        <v>1005361.61</v>
      </c>
      <c r="J14" s="16"/>
      <c r="K14" s="16"/>
      <c r="L14" s="16"/>
      <c r="M14" s="16"/>
      <c r="N14" s="16">
        <f>SUM(B14:M14)</f>
        <v>8180145.2999999998</v>
      </c>
    </row>
    <row r="15" spans="1:16" x14ac:dyDescent="0.35">
      <c r="A15" s="15" t="s">
        <v>25</v>
      </c>
      <c r="B15" s="16">
        <v>1064636.8</v>
      </c>
      <c r="C15" s="16">
        <v>1365151.8</v>
      </c>
      <c r="D15" s="16">
        <v>1277054.3999999999</v>
      </c>
      <c r="E15" s="16">
        <v>1293444.3999999999</v>
      </c>
      <c r="F15" s="16">
        <v>1227284.3999999999</v>
      </c>
      <c r="G15" s="16">
        <v>1177684.3999999999</v>
      </c>
      <c r="H15" s="16">
        <v>1187641.07</v>
      </c>
      <c r="I15" s="16">
        <v>1252134.3999999999</v>
      </c>
      <c r="J15" s="16"/>
      <c r="K15" s="16"/>
      <c r="L15" s="16"/>
      <c r="M15" s="16"/>
      <c r="N15" s="16">
        <f t="shared" ref="N15:N21" si="2">SUM(B15:M15)</f>
        <v>9845031.6700000018</v>
      </c>
    </row>
    <row r="16" spans="1:16" x14ac:dyDescent="0.35">
      <c r="A16" s="15" t="s">
        <v>26</v>
      </c>
      <c r="B16" s="16">
        <v>147028.63</v>
      </c>
      <c r="C16" s="16">
        <v>737589.25</v>
      </c>
      <c r="D16" s="16">
        <v>1140316.96</v>
      </c>
      <c r="E16" s="16">
        <v>1482860.02</v>
      </c>
      <c r="F16" s="16">
        <v>1447053.67</v>
      </c>
      <c r="G16" s="16">
        <v>2139514.5699999998</v>
      </c>
      <c r="H16" s="16">
        <v>3077177.35</v>
      </c>
      <c r="I16" s="16">
        <v>1565623.43</v>
      </c>
      <c r="J16" s="16"/>
      <c r="K16" s="16"/>
      <c r="L16" s="16"/>
      <c r="M16" s="16"/>
      <c r="N16" s="16">
        <f t="shared" si="2"/>
        <v>11737163.879999999</v>
      </c>
    </row>
    <row r="17" spans="1:17" x14ac:dyDescent="0.35">
      <c r="A17" s="15" t="s">
        <v>27</v>
      </c>
      <c r="B17" s="16">
        <v>131740</v>
      </c>
      <c r="C17" s="16">
        <v>3310220.94</v>
      </c>
      <c r="D17" s="16">
        <v>7189637.54</v>
      </c>
      <c r="E17" s="16">
        <v>4532230.05</v>
      </c>
      <c r="F17" s="16">
        <v>2987276.22</v>
      </c>
      <c r="G17" s="16">
        <v>2113090.06</v>
      </c>
      <c r="H17" s="16">
        <v>6325517</v>
      </c>
      <c r="I17" s="16">
        <v>4677221.67</v>
      </c>
      <c r="J17" s="16"/>
      <c r="K17" s="16"/>
      <c r="L17" s="16"/>
      <c r="M17" s="16"/>
      <c r="N17" s="16">
        <f t="shared" si="2"/>
        <v>31266933.479999997</v>
      </c>
    </row>
    <row r="18" spans="1:17" x14ac:dyDescent="0.35">
      <c r="A18" s="15" t="s">
        <v>28</v>
      </c>
      <c r="B18" s="16">
        <v>9375.14</v>
      </c>
      <c r="C18" s="16">
        <v>7074.61</v>
      </c>
      <c r="D18" s="16">
        <v>374850.19</v>
      </c>
      <c r="E18" s="16">
        <v>380459.17</v>
      </c>
      <c r="F18" s="16">
        <v>361674.97</v>
      </c>
      <c r="G18" s="16">
        <v>375529.98</v>
      </c>
      <c r="H18" s="16">
        <v>7576.76</v>
      </c>
      <c r="I18" s="16">
        <v>417842.36</v>
      </c>
      <c r="J18" s="16"/>
      <c r="K18" s="16"/>
      <c r="L18" s="16"/>
      <c r="M18" s="16"/>
      <c r="N18" s="16">
        <f t="shared" si="2"/>
        <v>1934383.1800000002</v>
      </c>
    </row>
    <row r="19" spans="1:17" x14ac:dyDescent="0.35">
      <c r="A19" s="15" t="s">
        <v>29</v>
      </c>
      <c r="B19" s="16"/>
      <c r="C19" s="16"/>
      <c r="D19" s="16"/>
      <c r="E19" s="16">
        <v>21500</v>
      </c>
      <c r="F19" s="16">
        <v>167857</v>
      </c>
      <c r="G19" s="16">
        <v>93000</v>
      </c>
      <c r="H19" s="16">
        <v>465760</v>
      </c>
      <c r="I19" s="16">
        <v>1300000</v>
      </c>
      <c r="J19" s="16"/>
      <c r="K19" s="16"/>
      <c r="L19" s="16"/>
      <c r="M19" s="16"/>
      <c r="N19" s="16">
        <f t="shared" si="2"/>
        <v>2048117</v>
      </c>
      <c r="Q19" s="25"/>
    </row>
    <row r="20" spans="1:17" x14ac:dyDescent="0.35">
      <c r="A20" s="15" t="s">
        <v>30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6">
        <f t="shared" si="2"/>
        <v>0</v>
      </c>
    </row>
    <row r="21" spans="1:17" x14ac:dyDescent="0.35">
      <c r="A21" s="15" t="s">
        <v>31</v>
      </c>
      <c r="B21" s="26">
        <v>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6">
        <f t="shared" si="2"/>
        <v>0</v>
      </c>
    </row>
    <row r="22" spans="1:17" s="23" customFormat="1" ht="21.75" thickBot="1" x14ac:dyDescent="0.4">
      <c r="A22" s="19" t="s">
        <v>32</v>
      </c>
      <c r="B22" s="20">
        <f t="shared" ref="B22:I22" si="3">SUM(B14:B21)</f>
        <v>2350444.1</v>
      </c>
      <c r="C22" s="20">
        <f t="shared" si="3"/>
        <v>6388601.0599999996</v>
      </c>
      <c r="D22" s="20">
        <f t="shared" si="3"/>
        <v>11046136.35</v>
      </c>
      <c r="E22" s="20">
        <f t="shared" si="3"/>
        <v>8744220.9299999997</v>
      </c>
      <c r="F22" s="20">
        <f t="shared" si="3"/>
        <v>7212642.5599999996</v>
      </c>
      <c r="G22" s="20">
        <f t="shared" si="3"/>
        <v>6916749.3900000006</v>
      </c>
      <c r="H22" s="20">
        <f t="shared" si="3"/>
        <v>12134796.65</v>
      </c>
      <c r="I22" s="20">
        <f t="shared" si="3"/>
        <v>10218183.469999999</v>
      </c>
      <c r="J22" s="20"/>
      <c r="K22" s="20"/>
      <c r="L22" s="20"/>
      <c r="M22" s="20"/>
      <c r="N22" s="20">
        <f>SUM(N14:N21)</f>
        <v>65011774.509999998</v>
      </c>
      <c r="P22" s="27"/>
    </row>
    <row r="23" spans="1:17" ht="21.75" thickTop="1" x14ac:dyDescent="0.35">
      <c r="A23" s="28" t="s">
        <v>33</v>
      </c>
      <c r="B23" s="29">
        <f t="shared" ref="B23:I23" si="4">+B12-B22</f>
        <v>1034875.6999999997</v>
      </c>
      <c r="C23" s="29">
        <f t="shared" si="4"/>
        <v>12381548.260000002</v>
      </c>
      <c r="D23" s="29">
        <f t="shared" si="4"/>
        <v>-1113730.1199999992</v>
      </c>
      <c r="E23" s="29">
        <f t="shared" si="4"/>
        <v>2150159.33</v>
      </c>
      <c r="F23" s="29">
        <f t="shared" si="4"/>
        <v>3746323.1300000018</v>
      </c>
      <c r="G23" s="29">
        <f t="shared" si="4"/>
        <v>89130.659999999218</v>
      </c>
      <c r="H23" s="29">
        <f t="shared" si="4"/>
        <v>1323248.4900000002</v>
      </c>
      <c r="I23" s="29">
        <f t="shared" si="4"/>
        <v>8963644.4299999997</v>
      </c>
      <c r="J23" s="29"/>
      <c r="K23" s="29"/>
      <c r="L23" s="29"/>
      <c r="M23" s="29"/>
      <c r="N23" s="29">
        <f>+N12-N22</f>
        <v>28575199.880000003</v>
      </c>
    </row>
    <row r="24" spans="1:17" ht="23.25" x14ac:dyDescent="0.35">
      <c r="A24" s="30" t="s">
        <v>34</v>
      </c>
      <c r="B24" s="31">
        <v>18963984.73</v>
      </c>
      <c r="C24" s="31">
        <f t="shared" ref="C24:I24" si="5">+B25</f>
        <v>19998860.43</v>
      </c>
      <c r="D24" s="31">
        <f t="shared" si="5"/>
        <v>32380408.690000001</v>
      </c>
      <c r="E24" s="31">
        <f t="shared" si="5"/>
        <v>31266678.57</v>
      </c>
      <c r="F24" s="31">
        <f t="shared" si="5"/>
        <v>33416837.899999999</v>
      </c>
      <c r="G24" s="31">
        <f t="shared" si="5"/>
        <v>37163161.030000001</v>
      </c>
      <c r="H24" s="31">
        <f t="shared" si="5"/>
        <v>37252291.689999998</v>
      </c>
      <c r="I24" s="31">
        <f t="shared" si="5"/>
        <v>38575540.18</v>
      </c>
      <c r="J24" s="31"/>
      <c r="K24" s="31"/>
      <c r="L24" s="31"/>
      <c r="M24" s="31"/>
      <c r="N24" s="18">
        <f>+B24</f>
        <v>18963984.73</v>
      </c>
    </row>
    <row r="25" spans="1:17" s="23" customFormat="1" ht="24" thickBot="1" x14ac:dyDescent="0.3">
      <c r="A25" s="32" t="s">
        <v>35</v>
      </c>
      <c r="B25" s="33">
        <f t="shared" ref="B25:I25" si="6">SUM(B23:B24)</f>
        <v>19998860.43</v>
      </c>
      <c r="C25" s="33">
        <f t="shared" si="6"/>
        <v>32380408.690000001</v>
      </c>
      <c r="D25" s="33">
        <f t="shared" si="6"/>
        <v>31266678.57</v>
      </c>
      <c r="E25" s="33">
        <f t="shared" si="6"/>
        <v>33416837.899999999</v>
      </c>
      <c r="F25" s="33">
        <f t="shared" si="6"/>
        <v>37163161.030000001</v>
      </c>
      <c r="G25" s="33">
        <f t="shared" si="6"/>
        <v>37252291.689999998</v>
      </c>
      <c r="H25" s="33">
        <f t="shared" si="6"/>
        <v>38575540.18</v>
      </c>
      <c r="I25" s="33">
        <f t="shared" si="6"/>
        <v>47539184.609999999</v>
      </c>
      <c r="J25" s="33"/>
      <c r="K25" s="33"/>
      <c r="L25" s="33"/>
      <c r="M25" s="33"/>
      <c r="N25" s="33">
        <f>SUM(N23:N24)</f>
        <v>47539184.609999999</v>
      </c>
      <c r="P25" s="34"/>
      <c r="Q25" s="21"/>
    </row>
    <row r="26" spans="1:17" ht="21.75" thickTop="1" x14ac:dyDescent="0.35"/>
    <row r="27" spans="1:17" s="5" customFormat="1" x14ac:dyDescent="0.35">
      <c r="B27" s="128">
        <f>+บริหาร1พค61!B22</f>
        <v>19998860.43</v>
      </c>
      <c r="C27" s="128">
        <f>+บริหาร1พค61!C22</f>
        <v>32380408.690000001</v>
      </c>
      <c r="D27" s="128">
        <f>+บริหาร1พค61!D22</f>
        <v>31266678.57</v>
      </c>
      <c r="E27" s="128">
        <f>+บริหาร1พค61!E22</f>
        <v>33416837.899999999</v>
      </c>
      <c r="F27" s="128">
        <f>+บริหาร1พค61!F22</f>
        <v>37163161.030000001</v>
      </c>
      <c r="G27" s="128">
        <f>+บริหาร1พค61!G22</f>
        <v>37252291.689999998</v>
      </c>
      <c r="H27" s="128">
        <f>+บริหาร1พค61!H22</f>
        <v>38575540.18</v>
      </c>
      <c r="I27" s="128">
        <f>+บริหาร1พค61!I22</f>
        <v>47539184.609999999</v>
      </c>
      <c r="J27" s="128">
        <f>+บริหาร1พค61!J22</f>
        <v>47539184.609999999</v>
      </c>
      <c r="K27" s="128">
        <f>+บริหาร1พค61!K22</f>
        <v>47539184.609999999</v>
      </c>
      <c r="L27" s="128">
        <f>+บริหาร1พค61!L22</f>
        <v>47539184.609999999</v>
      </c>
      <c r="M27" s="128">
        <f>+บริหาร1พค61!M22</f>
        <v>47539184.609999999</v>
      </c>
      <c r="N27" s="128"/>
    </row>
    <row r="29" spans="1:17" s="5" customFormat="1" x14ac:dyDescent="0.35">
      <c r="B29" s="128">
        <f>+B25-B27</f>
        <v>0</v>
      </c>
      <c r="C29" s="128">
        <f t="shared" ref="C29:I29" si="7">+C25-C27</f>
        <v>0</v>
      </c>
      <c r="D29" s="128">
        <f t="shared" si="7"/>
        <v>0</v>
      </c>
      <c r="E29" s="128">
        <f t="shared" si="7"/>
        <v>0</v>
      </c>
      <c r="F29" s="128">
        <f t="shared" si="7"/>
        <v>0</v>
      </c>
      <c r="G29" s="128">
        <f t="shared" si="7"/>
        <v>0</v>
      </c>
      <c r="H29" s="128">
        <f t="shared" si="7"/>
        <v>0</v>
      </c>
      <c r="I29" s="128">
        <f t="shared" si="7"/>
        <v>0</v>
      </c>
      <c r="J29" s="129"/>
      <c r="K29" s="129"/>
      <c r="L29" s="129"/>
      <c r="M29" s="129"/>
      <c r="N29" s="129"/>
    </row>
  </sheetData>
  <mergeCells count="3">
    <mergeCell ref="A1:N1"/>
    <mergeCell ref="A2:N2"/>
    <mergeCell ref="A3:N3"/>
  </mergeCells>
  <pageMargins left="1.2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F35" sqref="F35"/>
    </sheetView>
  </sheetViews>
  <sheetFormatPr defaultColWidth="7.75" defaultRowHeight="23.25" x14ac:dyDescent="0.35"/>
  <cols>
    <col min="1" max="1" width="4.125" style="35" customWidth="1"/>
    <col min="2" max="2" width="27.125" style="35" customWidth="1"/>
    <col min="3" max="3" width="9.125" style="39" customWidth="1"/>
    <col min="4" max="4" width="15.25" style="40" bestFit="1" customWidth="1"/>
    <col min="5" max="5" width="15.25" style="42" bestFit="1" customWidth="1"/>
    <col min="6" max="6" width="14.625" style="39" customWidth="1"/>
    <col min="7" max="7" width="12" style="35" bestFit="1" customWidth="1"/>
    <col min="8" max="8" width="15.375" style="35" bestFit="1" customWidth="1"/>
    <col min="9" max="10" width="12.75" style="35" bestFit="1" customWidth="1"/>
    <col min="11" max="258" width="7.75" style="35"/>
    <col min="259" max="259" width="25.25" style="35" customWidth="1"/>
    <col min="260" max="260" width="18.625" style="35" customWidth="1"/>
    <col min="261" max="261" width="16.375" style="35" customWidth="1"/>
    <col min="262" max="262" width="17" style="35" customWidth="1"/>
    <col min="263" max="263" width="12" style="35" bestFit="1" customWidth="1"/>
    <col min="264" max="264" width="15.375" style="35" bestFit="1" customWidth="1"/>
    <col min="265" max="266" width="12.75" style="35" bestFit="1" customWidth="1"/>
    <col min="267" max="514" width="7.75" style="35"/>
    <col min="515" max="515" width="25.25" style="35" customWidth="1"/>
    <col min="516" max="516" width="18.625" style="35" customWidth="1"/>
    <col min="517" max="517" width="16.375" style="35" customWidth="1"/>
    <col min="518" max="518" width="17" style="35" customWidth="1"/>
    <col min="519" max="519" width="12" style="35" bestFit="1" customWidth="1"/>
    <col min="520" max="520" width="15.375" style="35" bestFit="1" customWidth="1"/>
    <col min="521" max="522" width="12.75" style="35" bestFit="1" customWidth="1"/>
    <col min="523" max="770" width="7.75" style="35"/>
    <col min="771" max="771" width="25.25" style="35" customWidth="1"/>
    <col min="772" max="772" width="18.625" style="35" customWidth="1"/>
    <col min="773" max="773" width="16.375" style="35" customWidth="1"/>
    <col min="774" max="774" width="17" style="35" customWidth="1"/>
    <col min="775" max="775" width="12" style="35" bestFit="1" customWidth="1"/>
    <col min="776" max="776" width="15.375" style="35" bestFit="1" customWidth="1"/>
    <col min="777" max="778" width="12.75" style="35" bestFit="1" customWidth="1"/>
    <col min="779" max="1026" width="7.75" style="35"/>
    <col min="1027" max="1027" width="25.25" style="35" customWidth="1"/>
    <col min="1028" max="1028" width="18.625" style="35" customWidth="1"/>
    <col min="1029" max="1029" width="16.375" style="35" customWidth="1"/>
    <col min="1030" max="1030" width="17" style="35" customWidth="1"/>
    <col min="1031" max="1031" width="12" style="35" bestFit="1" customWidth="1"/>
    <col min="1032" max="1032" width="15.375" style="35" bestFit="1" customWidth="1"/>
    <col min="1033" max="1034" width="12.75" style="35" bestFit="1" customWidth="1"/>
    <col min="1035" max="1282" width="7.75" style="35"/>
    <col min="1283" max="1283" width="25.25" style="35" customWidth="1"/>
    <col min="1284" max="1284" width="18.625" style="35" customWidth="1"/>
    <col min="1285" max="1285" width="16.375" style="35" customWidth="1"/>
    <col min="1286" max="1286" width="17" style="35" customWidth="1"/>
    <col min="1287" max="1287" width="12" style="35" bestFit="1" customWidth="1"/>
    <col min="1288" max="1288" width="15.375" style="35" bestFit="1" customWidth="1"/>
    <col min="1289" max="1290" width="12.75" style="35" bestFit="1" customWidth="1"/>
    <col min="1291" max="1538" width="7.75" style="35"/>
    <col min="1539" max="1539" width="25.25" style="35" customWidth="1"/>
    <col min="1540" max="1540" width="18.625" style="35" customWidth="1"/>
    <col min="1541" max="1541" width="16.375" style="35" customWidth="1"/>
    <col min="1542" max="1542" width="17" style="35" customWidth="1"/>
    <col min="1543" max="1543" width="12" style="35" bestFit="1" customWidth="1"/>
    <col min="1544" max="1544" width="15.375" style="35" bestFit="1" customWidth="1"/>
    <col min="1545" max="1546" width="12.75" style="35" bestFit="1" customWidth="1"/>
    <col min="1547" max="1794" width="7.75" style="35"/>
    <col min="1795" max="1795" width="25.25" style="35" customWidth="1"/>
    <col min="1796" max="1796" width="18.625" style="35" customWidth="1"/>
    <col min="1797" max="1797" width="16.375" style="35" customWidth="1"/>
    <col min="1798" max="1798" width="17" style="35" customWidth="1"/>
    <col min="1799" max="1799" width="12" style="35" bestFit="1" customWidth="1"/>
    <col min="1800" max="1800" width="15.375" style="35" bestFit="1" customWidth="1"/>
    <col min="1801" max="1802" width="12.75" style="35" bestFit="1" customWidth="1"/>
    <col min="1803" max="2050" width="7.75" style="35"/>
    <col min="2051" max="2051" width="25.25" style="35" customWidth="1"/>
    <col min="2052" max="2052" width="18.625" style="35" customWidth="1"/>
    <col min="2053" max="2053" width="16.375" style="35" customWidth="1"/>
    <col min="2054" max="2054" width="17" style="35" customWidth="1"/>
    <col min="2055" max="2055" width="12" style="35" bestFit="1" customWidth="1"/>
    <col min="2056" max="2056" width="15.375" style="35" bestFit="1" customWidth="1"/>
    <col min="2057" max="2058" width="12.75" style="35" bestFit="1" customWidth="1"/>
    <col min="2059" max="2306" width="7.75" style="35"/>
    <col min="2307" max="2307" width="25.25" style="35" customWidth="1"/>
    <col min="2308" max="2308" width="18.625" style="35" customWidth="1"/>
    <col min="2309" max="2309" width="16.375" style="35" customWidth="1"/>
    <col min="2310" max="2310" width="17" style="35" customWidth="1"/>
    <col min="2311" max="2311" width="12" style="35" bestFit="1" customWidth="1"/>
    <col min="2312" max="2312" width="15.375" style="35" bestFit="1" customWidth="1"/>
    <col min="2313" max="2314" width="12.75" style="35" bestFit="1" customWidth="1"/>
    <col min="2315" max="2562" width="7.75" style="35"/>
    <col min="2563" max="2563" width="25.25" style="35" customWidth="1"/>
    <col min="2564" max="2564" width="18.625" style="35" customWidth="1"/>
    <col min="2565" max="2565" width="16.375" style="35" customWidth="1"/>
    <col min="2566" max="2566" width="17" style="35" customWidth="1"/>
    <col min="2567" max="2567" width="12" style="35" bestFit="1" customWidth="1"/>
    <col min="2568" max="2568" width="15.375" style="35" bestFit="1" customWidth="1"/>
    <col min="2569" max="2570" width="12.75" style="35" bestFit="1" customWidth="1"/>
    <col min="2571" max="2818" width="7.75" style="35"/>
    <col min="2819" max="2819" width="25.25" style="35" customWidth="1"/>
    <col min="2820" max="2820" width="18.625" style="35" customWidth="1"/>
    <col min="2821" max="2821" width="16.375" style="35" customWidth="1"/>
    <col min="2822" max="2822" width="17" style="35" customWidth="1"/>
    <col min="2823" max="2823" width="12" style="35" bestFit="1" customWidth="1"/>
    <col min="2824" max="2824" width="15.375" style="35" bestFit="1" customWidth="1"/>
    <col min="2825" max="2826" width="12.75" style="35" bestFit="1" customWidth="1"/>
    <col min="2827" max="3074" width="7.75" style="35"/>
    <col min="3075" max="3075" width="25.25" style="35" customWidth="1"/>
    <col min="3076" max="3076" width="18.625" style="35" customWidth="1"/>
    <col min="3077" max="3077" width="16.375" style="35" customWidth="1"/>
    <col min="3078" max="3078" width="17" style="35" customWidth="1"/>
    <col min="3079" max="3079" width="12" style="35" bestFit="1" customWidth="1"/>
    <col min="3080" max="3080" width="15.375" style="35" bestFit="1" customWidth="1"/>
    <col min="3081" max="3082" width="12.75" style="35" bestFit="1" customWidth="1"/>
    <col min="3083" max="3330" width="7.75" style="35"/>
    <col min="3331" max="3331" width="25.25" style="35" customWidth="1"/>
    <col min="3332" max="3332" width="18.625" style="35" customWidth="1"/>
    <col min="3333" max="3333" width="16.375" style="35" customWidth="1"/>
    <col min="3334" max="3334" width="17" style="35" customWidth="1"/>
    <col min="3335" max="3335" width="12" style="35" bestFit="1" customWidth="1"/>
    <col min="3336" max="3336" width="15.375" style="35" bestFit="1" customWidth="1"/>
    <col min="3337" max="3338" width="12.75" style="35" bestFit="1" customWidth="1"/>
    <col min="3339" max="3586" width="7.75" style="35"/>
    <col min="3587" max="3587" width="25.25" style="35" customWidth="1"/>
    <col min="3588" max="3588" width="18.625" style="35" customWidth="1"/>
    <col min="3589" max="3589" width="16.375" style="35" customWidth="1"/>
    <col min="3590" max="3590" width="17" style="35" customWidth="1"/>
    <col min="3591" max="3591" width="12" style="35" bestFit="1" customWidth="1"/>
    <col min="3592" max="3592" width="15.375" style="35" bestFit="1" customWidth="1"/>
    <col min="3593" max="3594" width="12.75" style="35" bestFit="1" customWidth="1"/>
    <col min="3595" max="3842" width="7.75" style="35"/>
    <col min="3843" max="3843" width="25.25" style="35" customWidth="1"/>
    <col min="3844" max="3844" width="18.625" style="35" customWidth="1"/>
    <col min="3845" max="3845" width="16.375" style="35" customWidth="1"/>
    <col min="3846" max="3846" width="17" style="35" customWidth="1"/>
    <col min="3847" max="3847" width="12" style="35" bestFit="1" customWidth="1"/>
    <col min="3848" max="3848" width="15.375" style="35" bestFit="1" customWidth="1"/>
    <col min="3849" max="3850" width="12.75" style="35" bestFit="1" customWidth="1"/>
    <col min="3851" max="4098" width="7.75" style="35"/>
    <col min="4099" max="4099" width="25.25" style="35" customWidth="1"/>
    <col min="4100" max="4100" width="18.625" style="35" customWidth="1"/>
    <col min="4101" max="4101" width="16.375" style="35" customWidth="1"/>
    <col min="4102" max="4102" width="17" style="35" customWidth="1"/>
    <col min="4103" max="4103" width="12" style="35" bestFit="1" customWidth="1"/>
    <col min="4104" max="4104" width="15.375" style="35" bestFit="1" customWidth="1"/>
    <col min="4105" max="4106" width="12.75" style="35" bestFit="1" customWidth="1"/>
    <col min="4107" max="4354" width="7.75" style="35"/>
    <col min="4355" max="4355" width="25.25" style="35" customWidth="1"/>
    <col min="4356" max="4356" width="18.625" style="35" customWidth="1"/>
    <col min="4357" max="4357" width="16.375" style="35" customWidth="1"/>
    <col min="4358" max="4358" width="17" style="35" customWidth="1"/>
    <col min="4359" max="4359" width="12" style="35" bestFit="1" customWidth="1"/>
    <col min="4360" max="4360" width="15.375" style="35" bestFit="1" customWidth="1"/>
    <col min="4361" max="4362" width="12.75" style="35" bestFit="1" customWidth="1"/>
    <col min="4363" max="4610" width="7.75" style="35"/>
    <col min="4611" max="4611" width="25.25" style="35" customWidth="1"/>
    <col min="4612" max="4612" width="18.625" style="35" customWidth="1"/>
    <col min="4613" max="4613" width="16.375" style="35" customWidth="1"/>
    <col min="4614" max="4614" width="17" style="35" customWidth="1"/>
    <col min="4615" max="4615" width="12" style="35" bestFit="1" customWidth="1"/>
    <col min="4616" max="4616" width="15.375" style="35" bestFit="1" customWidth="1"/>
    <col min="4617" max="4618" width="12.75" style="35" bestFit="1" customWidth="1"/>
    <col min="4619" max="4866" width="7.75" style="35"/>
    <col min="4867" max="4867" width="25.25" style="35" customWidth="1"/>
    <col min="4868" max="4868" width="18.625" style="35" customWidth="1"/>
    <col min="4869" max="4869" width="16.375" style="35" customWidth="1"/>
    <col min="4870" max="4870" width="17" style="35" customWidth="1"/>
    <col min="4871" max="4871" width="12" style="35" bestFit="1" customWidth="1"/>
    <col min="4872" max="4872" width="15.375" style="35" bestFit="1" customWidth="1"/>
    <col min="4873" max="4874" width="12.75" style="35" bestFit="1" customWidth="1"/>
    <col min="4875" max="5122" width="7.75" style="35"/>
    <col min="5123" max="5123" width="25.25" style="35" customWidth="1"/>
    <col min="5124" max="5124" width="18.625" style="35" customWidth="1"/>
    <col min="5125" max="5125" width="16.375" style="35" customWidth="1"/>
    <col min="5126" max="5126" width="17" style="35" customWidth="1"/>
    <col min="5127" max="5127" width="12" style="35" bestFit="1" customWidth="1"/>
    <col min="5128" max="5128" width="15.375" style="35" bestFit="1" customWidth="1"/>
    <col min="5129" max="5130" width="12.75" style="35" bestFit="1" customWidth="1"/>
    <col min="5131" max="5378" width="7.75" style="35"/>
    <col min="5379" max="5379" width="25.25" style="35" customWidth="1"/>
    <col min="5380" max="5380" width="18.625" style="35" customWidth="1"/>
    <col min="5381" max="5381" width="16.375" style="35" customWidth="1"/>
    <col min="5382" max="5382" width="17" style="35" customWidth="1"/>
    <col min="5383" max="5383" width="12" style="35" bestFit="1" customWidth="1"/>
    <col min="5384" max="5384" width="15.375" style="35" bestFit="1" customWidth="1"/>
    <col min="5385" max="5386" width="12.75" style="35" bestFit="1" customWidth="1"/>
    <col min="5387" max="5634" width="7.75" style="35"/>
    <col min="5635" max="5635" width="25.25" style="35" customWidth="1"/>
    <col min="5636" max="5636" width="18.625" style="35" customWidth="1"/>
    <col min="5637" max="5637" width="16.375" style="35" customWidth="1"/>
    <col min="5638" max="5638" width="17" style="35" customWidth="1"/>
    <col min="5639" max="5639" width="12" style="35" bestFit="1" customWidth="1"/>
    <col min="5640" max="5640" width="15.375" style="35" bestFit="1" customWidth="1"/>
    <col min="5641" max="5642" width="12.75" style="35" bestFit="1" customWidth="1"/>
    <col min="5643" max="5890" width="7.75" style="35"/>
    <col min="5891" max="5891" width="25.25" style="35" customWidth="1"/>
    <col min="5892" max="5892" width="18.625" style="35" customWidth="1"/>
    <col min="5893" max="5893" width="16.375" style="35" customWidth="1"/>
    <col min="5894" max="5894" width="17" style="35" customWidth="1"/>
    <col min="5895" max="5895" width="12" style="35" bestFit="1" customWidth="1"/>
    <col min="5896" max="5896" width="15.375" style="35" bestFit="1" customWidth="1"/>
    <col min="5897" max="5898" width="12.75" style="35" bestFit="1" customWidth="1"/>
    <col min="5899" max="6146" width="7.75" style="35"/>
    <col min="6147" max="6147" width="25.25" style="35" customWidth="1"/>
    <col min="6148" max="6148" width="18.625" style="35" customWidth="1"/>
    <col min="6149" max="6149" width="16.375" style="35" customWidth="1"/>
    <col min="6150" max="6150" width="17" style="35" customWidth="1"/>
    <col min="6151" max="6151" width="12" style="35" bestFit="1" customWidth="1"/>
    <col min="6152" max="6152" width="15.375" style="35" bestFit="1" customWidth="1"/>
    <col min="6153" max="6154" width="12.75" style="35" bestFit="1" customWidth="1"/>
    <col min="6155" max="6402" width="7.75" style="35"/>
    <col min="6403" max="6403" width="25.25" style="35" customWidth="1"/>
    <col min="6404" max="6404" width="18.625" style="35" customWidth="1"/>
    <col min="6405" max="6405" width="16.375" style="35" customWidth="1"/>
    <col min="6406" max="6406" width="17" style="35" customWidth="1"/>
    <col min="6407" max="6407" width="12" style="35" bestFit="1" customWidth="1"/>
    <col min="6408" max="6408" width="15.375" style="35" bestFit="1" customWidth="1"/>
    <col min="6409" max="6410" width="12.75" style="35" bestFit="1" customWidth="1"/>
    <col min="6411" max="6658" width="7.75" style="35"/>
    <col min="6659" max="6659" width="25.25" style="35" customWidth="1"/>
    <col min="6660" max="6660" width="18.625" style="35" customWidth="1"/>
    <col min="6661" max="6661" width="16.375" style="35" customWidth="1"/>
    <col min="6662" max="6662" width="17" style="35" customWidth="1"/>
    <col min="6663" max="6663" width="12" style="35" bestFit="1" customWidth="1"/>
    <col min="6664" max="6664" width="15.375" style="35" bestFit="1" customWidth="1"/>
    <col min="6665" max="6666" width="12.75" style="35" bestFit="1" customWidth="1"/>
    <col min="6667" max="6914" width="7.75" style="35"/>
    <col min="6915" max="6915" width="25.25" style="35" customWidth="1"/>
    <col min="6916" max="6916" width="18.625" style="35" customWidth="1"/>
    <col min="6917" max="6917" width="16.375" style="35" customWidth="1"/>
    <col min="6918" max="6918" width="17" style="35" customWidth="1"/>
    <col min="6919" max="6919" width="12" style="35" bestFit="1" customWidth="1"/>
    <col min="6920" max="6920" width="15.375" style="35" bestFit="1" customWidth="1"/>
    <col min="6921" max="6922" width="12.75" style="35" bestFit="1" customWidth="1"/>
    <col min="6923" max="7170" width="7.75" style="35"/>
    <col min="7171" max="7171" width="25.25" style="35" customWidth="1"/>
    <col min="7172" max="7172" width="18.625" style="35" customWidth="1"/>
    <col min="7173" max="7173" width="16.375" style="35" customWidth="1"/>
    <col min="7174" max="7174" width="17" style="35" customWidth="1"/>
    <col min="7175" max="7175" width="12" style="35" bestFit="1" customWidth="1"/>
    <col min="7176" max="7176" width="15.375" style="35" bestFit="1" customWidth="1"/>
    <col min="7177" max="7178" width="12.75" style="35" bestFit="1" customWidth="1"/>
    <col min="7179" max="7426" width="7.75" style="35"/>
    <col min="7427" max="7427" width="25.25" style="35" customWidth="1"/>
    <col min="7428" max="7428" width="18.625" style="35" customWidth="1"/>
    <col min="7429" max="7429" width="16.375" style="35" customWidth="1"/>
    <col min="7430" max="7430" width="17" style="35" customWidth="1"/>
    <col min="7431" max="7431" width="12" style="35" bestFit="1" customWidth="1"/>
    <col min="7432" max="7432" width="15.375" style="35" bestFit="1" customWidth="1"/>
    <col min="7433" max="7434" width="12.75" style="35" bestFit="1" customWidth="1"/>
    <col min="7435" max="7682" width="7.75" style="35"/>
    <col min="7683" max="7683" width="25.25" style="35" customWidth="1"/>
    <col min="7684" max="7684" width="18.625" style="35" customWidth="1"/>
    <col min="7685" max="7685" width="16.375" style="35" customWidth="1"/>
    <col min="7686" max="7686" width="17" style="35" customWidth="1"/>
    <col min="7687" max="7687" width="12" style="35" bestFit="1" customWidth="1"/>
    <col min="7688" max="7688" width="15.375" style="35" bestFit="1" customWidth="1"/>
    <col min="7689" max="7690" width="12.75" style="35" bestFit="1" customWidth="1"/>
    <col min="7691" max="7938" width="7.75" style="35"/>
    <col min="7939" max="7939" width="25.25" style="35" customWidth="1"/>
    <col min="7940" max="7940" width="18.625" style="35" customWidth="1"/>
    <col min="7941" max="7941" width="16.375" style="35" customWidth="1"/>
    <col min="7942" max="7942" width="17" style="35" customWidth="1"/>
    <col min="7943" max="7943" width="12" style="35" bestFit="1" customWidth="1"/>
    <col min="7944" max="7944" width="15.375" style="35" bestFit="1" customWidth="1"/>
    <col min="7945" max="7946" width="12.75" style="35" bestFit="1" customWidth="1"/>
    <col min="7947" max="8194" width="7.75" style="35"/>
    <col min="8195" max="8195" width="25.25" style="35" customWidth="1"/>
    <col min="8196" max="8196" width="18.625" style="35" customWidth="1"/>
    <col min="8197" max="8197" width="16.375" style="35" customWidth="1"/>
    <col min="8198" max="8198" width="17" style="35" customWidth="1"/>
    <col min="8199" max="8199" width="12" style="35" bestFit="1" customWidth="1"/>
    <col min="8200" max="8200" width="15.375" style="35" bestFit="1" customWidth="1"/>
    <col min="8201" max="8202" width="12.75" style="35" bestFit="1" customWidth="1"/>
    <col min="8203" max="8450" width="7.75" style="35"/>
    <col min="8451" max="8451" width="25.25" style="35" customWidth="1"/>
    <col min="8452" max="8452" width="18.625" style="35" customWidth="1"/>
    <col min="8453" max="8453" width="16.375" style="35" customWidth="1"/>
    <col min="8454" max="8454" width="17" style="35" customWidth="1"/>
    <col min="8455" max="8455" width="12" style="35" bestFit="1" customWidth="1"/>
    <col min="8456" max="8456" width="15.375" style="35" bestFit="1" customWidth="1"/>
    <col min="8457" max="8458" width="12.75" style="35" bestFit="1" customWidth="1"/>
    <col min="8459" max="8706" width="7.75" style="35"/>
    <col min="8707" max="8707" width="25.25" style="35" customWidth="1"/>
    <col min="8708" max="8708" width="18.625" style="35" customWidth="1"/>
    <col min="8709" max="8709" width="16.375" style="35" customWidth="1"/>
    <col min="8710" max="8710" width="17" style="35" customWidth="1"/>
    <col min="8711" max="8711" width="12" style="35" bestFit="1" customWidth="1"/>
    <col min="8712" max="8712" width="15.375" style="35" bestFit="1" customWidth="1"/>
    <col min="8713" max="8714" width="12.75" style="35" bestFit="1" customWidth="1"/>
    <col min="8715" max="8962" width="7.75" style="35"/>
    <col min="8963" max="8963" width="25.25" style="35" customWidth="1"/>
    <col min="8964" max="8964" width="18.625" style="35" customWidth="1"/>
    <col min="8965" max="8965" width="16.375" style="35" customWidth="1"/>
    <col min="8966" max="8966" width="17" style="35" customWidth="1"/>
    <col min="8967" max="8967" width="12" style="35" bestFit="1" customWidth="1"/>
    <col min="8968" max="8968" width="15.375" style="35" bestFit="1" customWidth="1"/>
    <col min="8969" max="8970" width="12.75" style="35" bestFit="1" customWidth="1"/>
    <col min="8971" max="9218" width="7.75" style="35"/>
    <col min="9219" max="9219" width="25.25" style="35" customWidth="1"/>
    <col min="9220" max="9220" width="18.625" style="35" customWidth="1"/>
    <col min="9221" max="9221" width="16.375" style="35" customWidth="1"/>
    <col min="9222" max="9222" width="17" style="35" customWidth="1"/>
    <col min="9223" max="9223" width="12" style="35" bestFit="1" customWidth="1"/>
    <col min="9224" max="9224" width="15.375" style="35" bestFit="1" customWidth="1"/>
    <col min="9225" max="9226" width="12.75" style="35" bestFit="1" customWidth="1"/>
    <col min="9227" max="9474" width="7.75" style="35"/>
    <col min="9475" max="9475" width="25.25" style="35" customWidth="1"/>
    <col min="9476" max="9476" width="18.625" style="35" customWidth="1"/>
    <col min="9477" max="9477" width="16.375" style="35" customWidth="1"/>
    <col min="9478" max="9478" width="17" style="35" customWidth="1"/>
    <col min="9479" max="9479" width="12" style="35" bestFit="1" customWidth="1"/>
    <col min="9480" max="9480" width="15.375" style="35" bestFit="1" customWidth="1"/>
    <col min="9481" max="9482" width="12.75" style="35" bestFit="1" customWidth="1"/>
    <col min="9483" max="9730" width="7.75" style="35"/>
    <col min="9731" max="9731" width="25.25" style="35" customWidth="1"/>
    <col min="9732" max="9732" width="18.625" style="35" customWidth="1"/>
    <col min="9733" max="9733" width="16.375" style="35" customWidth="1"/>
    <col min="9734" max="9734" width="17" style="35" customWidth="1"/>
    <col min="9735" max="9735" width="12" style="35" bestFit="1" customWidth="1"/>
    <col min="9736" max="9736" width="15.375" style="35" bestFit="1" customWidth="1"/>
    <col min="9737" max="9738" width="12.75" style="35" bestFit="1" customWidth="1"/>
    <col min="9739" max="9986" width="7.75" style="35"/>
    <col min="9987" max="9987" width="25.25" style="35" customWidth="1"/>
    <col min="9988" max="9988" width="18.625" style="35" customWidth="1"/>
    <col min="9989" max="9989" width="16.375" style="35" customWidth="1"/>
    <col min="9990" max="9990" width="17" style="35" customWidth="1"/>
    <col min="9991" max="9991" width="12" style="35" bestFit="1" customWidth="1"/>
    <col min="9992" max="9992" width="15.375" style="35" bestFit="1" customWidth="1"/>
    <col min="9993" max="9994" width="12.75" style="35" bestFit="1" customWidth="1"/>
    <col min="9995" max="10242" width="7.75" style="35"/>
    <col min="10243" max="10243" width="25.25" style="35" customWidth="1"/>
    <col min="10244" max="10244" width="18.625" style="35" customWidth="1"/>
    <col min="10245" max="10245" width="16.375" style="35" customWidth="1"/>
    <col min="10246" max="10246" width="17" style="35" customWidth="1"/>
    <col min="10247" max="10247" width="12" style="35" bestFit="1" customWidth="1"/>
    <col min="10248" max="10248" width="15.375" style="35" bestFit="1" customWidth="1"/>
    <col min="10249" max="10250" width="12.75" style="35" bestFit="1" customWidth="1"/>
    <col min="10251" max="10498" width="7.75" style="35"/>
    <col min="10499" max="10499" width="25.25" style="35" customWidth="1"/>
    <col min="10500" max="10500" width="18.625" style="35" customWidth="1"/>
    <col min="10501" max="10501" width="16.375" style="35" customWidth="1"/>
    <col min="10502" max="10502" width="17" style="35" customWidth="1"/>
    <col min="10503" max="10503" width="12" style="35" bestFit="1" customWidth="1"/>
    <col min="10504" max="10504" width="15.375" style="35" bestFit="1" customWidth="1"/>
    <col min="10505" max="10506" width="12.75" style="35" bestFit="1" customWidth="1"/>
    <col min="10507" max="10754" width="7.75" style="35"/>
    <col min="10755" max="10755" width="25.25" style="35" customWidth="1"/>
    <col min="10756" max="10756" width="18.625" style="35" customWidth="1"/>
    <col min="10757" max="10757" width="16.375" style="35" customWidth="1"/>
    <col min="10758" max="10758" width="17" style="35" customWidth="1"/>
    <col min="10759" max="10759" width="12" style="35" bestFit="1" customWidth="1"/>
    <col min="10760" max="10760" width="15.375" style="35" bestFit="1" customWidth="1"/>
    <col min="10761" max="10762" width="12.75" style="35" bestFit="1" customWidth="1"/>
    <col min="10763" max="11010" width="7.75" style="35"/>
    <col min="11011" max="11011" width="25.25" style="35" customWidth="1"/>
    <col min="11012" max="11012" width="18.625" style="35" customWidth="1"/>
    <col min="11013" max="11013" width="16.375" style="35" customWidth="1"/>
    <col min="11014" max="11014" width="17" style="35" customWidth="1"/>
    <col min="11015" max="11015" width="12" style="35" bestFit="1" customWidth="1"/>
    <col min="11016" max="11016" width="15.375" style="35" bestFit="1" customWidth="1"/>
    <col min="11017" max="11018" width="12.75" style="35" bestFit="1" customWidth="1"/>
    <col min="11019" max="11266" width="7.75" style="35"/>
    <col min="11267" max="11267" width="25.25" style="35" customWidth="1"/>
    <col min="11268" max="11268" width="18.625" style="35" customWidth="1"/>
    <col min="11269" max="11269" width="16.375" style="35" customWidth="1"/>
    <col min="11270" max="11270" width="17" style="35" customWidth="1"/>
    <col min="11271" max="11271" width="12" style="35" bestFit="1" customWidth="1"/>
    <col min="11272" max="11272" width="15.375" style="35" bestFit="1" customWidth="1"/>
    <col min="11273" max="11274" width="12.75" style="35" bestFit="1" customWidth="1"/>
    <col min="11275" max="11522" width="7.75" style="35"/>
    <col min="11523" max="11523" width="25.25" style="35" customWidth="1"/>
    <col min="11524" max="11524" width="18.625" style="35" customWidth="1"/>
    <col min="11525" max="11525" width="16.375" style="35" customWidth="1"/>
    <col min="11526" max="11526" width="17" style="35" customWidth="1"/>
    <col min="11527" max="11527" width="12" style="35" bestFit="1" customWidth="1"/>
    <col min="11528" max="11528" width="15.375" style="35" bestFit="1" customWidth="1"/>
    <col min="11529" max="11530" width="12.75" style="35" bestFit="1" customWidth="1"/>
    <col min="11531" max="11778" width="7.75" style="35"/>
    <col min="11779" max="11779" width="25.25" style="35" customWidth="1"/>
    <col min="11780" max="11780" width="18.625" style="35" customWidth="1"/>
    <col min="11781" max="11781" width="16.375" style="35" customWidth="1"/>
    <col min="11782" max="11782" width="17" style="35" customWidth="1"/>
    <col min="11783" max="11783" width="12" style="35" bestFit="1" customWidth="1"/>
    <col min="11784" max="11784" width="15.375" style="35" bestFit="1" customWidth="1"/>
    <col min="11785" max="11786" width="12.75" style="35" bestFit="1" customWidth="1"/>
    <col min="11787" max="12034" width="7.75" style="35"/>
    <col min="12035" max="12035" width="25.25" style="35" customWidth="1"/>
    <col min="12036" max="12036" width="18.625" style="35" customWidth="1"/>
    <col min="12037" max="12037" width="16.375" style="35" customWidth="1"/>
    <col min="12038" max="12038" width="17" style="35" customWidth="1"/>
    <col min="12039" max="12039" width="12" style="35" bestFit="1" customWidth="1"/>
    <col min="12040" max="12040" width="15.375" style="35" bestFit="1" customWidth="1"/>
    <col min="12041" max="12042" width="12.75" style="35" bestFit="1" customWidth="1"/>
    <col min="12043" max="12290" width="7.75" style="35"/>
    <col min="12291" max="12291" width="25.25" style="35" customWidth="1"/>
    <col min="12292" max="12292" width="18.625" style="35" customWidth="1"/>
    <col min="12293" max="12293" width="16.375" style="35" customWidth="1"/>
    <col min="12294" max="12294" width="17" style="35" customWidth="1"/>
    <col min="12295" max="12295" width="12" style="35" bestFit="1" customWidth="1"/>
    <col min="12296" max="12296" width="15.375" style="35" bestFit="1" customWidth="1"/>
    <col min="12297" max="12298" width="12.75" style="35" bestFit="1" customWidth="1"/>
    <col min="12299" max="12546" width="7.75" style="35"/>
    <col min="12547" max="12547" width="25.25" style="35" customWidth="1"/>
    <col min="12548" max="12548" width="18.625" style="35" customWidth="1"/>
    <col min="12549" max="12549" width="16.375" style="35" customWidth="1"/>
    <col min="12550" max="12550" width="17" style="35" customWidth="1"/>
    <col min="12551" max="12551" width="12" style="35" bestFit="1" customWidth="1"/>
    <col min="12552" max="12552" width="15.375" style="35" bestFit="1" customWidth="1"/>
    <col min="12553" max="12554" width="12.75" style="35" bestFit="1" customWidth="1"/>
    <col min="12555" max="12802" width="7.75" style="35"/>
    <col min="12803" max="12803" width="25.25" style="35" customWidth="1"/>
    <col min="12804" max="12804" width="18.625" style="35" customWidth="1"/>
    <col min="12805" max="12805" width="16.375" style="35" customWidth="1"/>
    <col min="12806" max="12806" width="17" style="35" customWidth="1"/>
    <col min="12807" max="12807" width="12" style="35" bestFit="1" customWidth="1"/>
    <col min="12808" max="12808" width="15.375" style="35" bestFit="1" customWidth="1"/>
    <col min="12809" max="12810" width="12.75" style="35" bestFit="1" customWidth="1"/>
    <col min="12811" max="13058" width="7.75" style="35"/>
    <col min="13059" max="13059" width="25.25" style="35" customWidth="1"/>
    <col min="13060" max="13060" width="18.625" style="35" customWidth="1"/>
    <col min="13061" max="13061" width="16.375" style="35" customWidth="1"/>
    <col min="13062" max="13062" width="17" style="35" customWidth="1"/>
    <col min="13063" max="13063" width="12" style="35" bestFit="1" customWidth="1"/>
    <col min="13064" max="13064" width="15.375" style="35" bestFit="1" customWidth="1"/>
    <col min="13065" max="13066" width="12.75" style="35" bestFit="1" customWidth="1"/>
    <col min="13067" max="13314" width="7.75" style="35"/>
    <col min="13315" max="13315" width="25.25" style="35" customWidth="1"/>
    <col min="13316" max="13316" width="18.625" style="35" customWidth="1"/>
    <col min="13317" max="13317" width="16.375" style="35" customWidth="1"/>
    <col min="13318" max="13318" width="17" style="35" customWidth="1"/>
    <col min="13319" max="13319" width="12" style="35" bestFit="1" customWidth="1"/>
    <col min="13320" max="13320" width="15.375" style="35" bestFit="1" customWidth="1"/>
    <col min="13321" max="13322" width="12.75" style="35" bestFit="1" customWidth="1"/>
    <col min="13323" max="13570" width="7.75" style="35"/>
    <col min="13571" max="13571" width="25.25" style="35" customWidth="1"/>
    <col min="13572" max="13572" width="18.625" style="35" customWidth="1"/>
    <col min="13573" max="13573" width="16.375" style="35" customWidth="1"/>
    <col min="13574" max="13574" width="17" style="35" customWidth="1"/>
    <col min="13575" max="13575" width="12" style="35" bestFit="1" customWidth="1"/>
    <col min="13576" max="13576" width="15.375" style="35" bestFit="1" customWidth="1"/>
    <col min="13577" max="13578" width="12.75" style="35" bestFit="1" customWidth="1"/>
    <col min="13579" max="13826" width="7.75" style="35"/>
    <col min="13827" max="13827" width="25.25" style="35" customWidth="1"/>
    <col min="13828" max="13828" width="18.625" style="35" customWidth="1"/>
    <col min="13829" max="13829" width="16.375" style="35" customWidth="1"/>
    <col min="13830" max="13830" width="17" style="35" customWidth="1"/>
    <col min="13831" max="13831" width="12" style="35" bestFit="1" customWidth="1"/>
    <col min="13832" max="13832" width="15.375" style="35" bestFit="1" customWidth="1"/>
    <col min="13833" max="13834" width="12.75" style="35" bestFit="1" customWidth="1"/>
    <col min="13835" max="14082" width="7.75" style="35"/>
    <col min="14083" max="14083" width="25.25" style="35" customWidth="1"/>
    <col min="14084" max="14084" width="18.625" style="35" customWidth="1"/>
    <col min="14085" max="14085" width="16.375" style="35" customWidth="1"/>
    <col min="14086" max="14086" width="17" style="35" customWidth="1"/>
    <col min="14087" max="14087" width="12" style="35" bestFit="1" customWidth="1"/>
    <col min="14088" max="14088" width="15.375" style="35" bestFit="1" customWidth="1"/>
    <col min="14089" max="14090" width="12.75" style="35" bestFit="1" customWidth="1"/>
    <col min="14091" max="14338" width="7.75" style="35"/>
    <col min="14339" max="14339" width="25.25" style="35" customWidth="1"/>
    <col min="14340" max="14340" width="18.625" style="35" customWidth="1"/>
    <col min="14341" max="14341" width="16.375" style="35" customWidth="1"/>
    <col min="14342" max="14342" width="17" style="35" customWidth="1"/>
    <col min="14343" max="14343" width="12" style="35" bestFit="1" customWidth="1"/>
    <col min="14344" max="14344" width="15.375" style="35" bestFit="1" customWidth="1"/>
    <col min="14345" max="14346" width="12.75" style="35" bestFit="1" customWidth="1"/>
    <col min="14347" max="14594" width="7.75" style="35"/>
    <col min="14595" max="14595" width="25.25" style="35" customWidth="1"/>
    <col min="14596" max="14596" width="18.625" style="35" customWidth="1"/>
    <col min="14597" max="14597" width="16.375" style="35" customWidth="1"/>
    <col min="14598" max="14598" width="17" style="35" customWidth="1"/>
    <col min="14599" max="14599" width="12" style="35" bestFit="1" customWidth="1"/>
    <col min="14600" max="14600" width="15.375" style="35" bestFit="1" customWidth="1"/>
    <col min="14601" max="14602" width="12.75" style="35" bestFit="1" customWidth="1"/>
    <col min="14603" max="14850" width="7.75" style="35"/>
    <col min="14851" max="14851" width="25.25" style="35" customWidth="1"/>
    <col min="14852" max="14852" width="18.625" style="35" customWidth="1"/>
    <col min="14853" max="14853" width="16.375" style="35" customWidth="1"/>
    <col min="14854" max="14854" width="17" style="35" customWidth="1"/>
    <col min="14855" max="14855" width="12" style="35" bestFit="1" customWidth="1"/>
    <col min="14856" max="14856" width="15.375" style="35" bestFit="1" customWidth="1"/>
    <col min="14857" max="14858" width="12.75" style="35" bestFit="1" customWidth="1"/>
    <col min="14859" max="15106" width="7.75" style="35"/>
    <col min="15107" max="15107" width="25.25" style="35" customWidth="1"/>
    <col min="15108" max="15108" width="18.625" style="35" customWidth="1"/>
    <col min="15109" max="15109" width="16.375" style="35" customWidth="1"/>
    <col min="15110" max="15110" width="17" style="35" customWidth="1"/>
    <col min="15111" max="15111" width="12" style="35" bestFit="1" customWidth="1"/>
    <col min="15112" max="15112" width="15.375" style="35" bestFit="1" customWidth="1"/>
    <col min="15113" max="15114" width="12.75" style="35" bestFit="1" customWidth="1"/>
    <col min="15115" max="15362" width="7.75" style="35"/>
    <col min="15363" max="15363" width="25.25" style="35" customWidth="1"/>
    <col min="15364" max="15364" width="18.625" style="35" customWidth="1"/>
    <col min="15365" max="15365" width="16.375" style="35" customWidth="1"/>
    <col min="15366" max="15366" width="17" style="35" customWidth="1"/>
    <col min="15367" max="15367" width="12" style="35" bestFit="1" customWidth="1"/>
    <col min="15368" max="15368" width="15.375" style="35" bestFit="1" customWidth="1"/>
    <col min="15369" max="15370" width="12.75" style="35" bestFit="1" customWidth="1"/>
    <col min="15371" max="15618" width="7.75" style="35"/>
    <col min="15619" max="15619" width="25.25" style="35" customWidth="1"/>
    <col min="15620" max="15620" width="18.625" style="35" customWidth="1"/>
    <col min="15621" max="15621" width="16.375" style="35" customWidth="1"/>
    <col min="15622" max="15622" width="17" style="35" customWidth="1"/>
    <col min="15623" max="15623" width="12" style="35" bestFit="1" customWidth="1"/>
    <col min="15624" max="15624" width="15.375" style="35" bestFit="1" customWidth="1"/>
    <col min="15625" max="15626" width="12.75" style="35" bestFit="1" customWidth="1"/>
    <col min="15627" max="15874" width="7.75" style="35"/>
    <col min="15875" max="15875" width="25.25" style="35" customWidth="1"/>
    <col min="15876" max="15876" width="18.625" style="35" customWidth="1"/>
    <col min="15877" max="15877" width="16.375" style="35" customWidth="1"/>
    <col min="15878" max="15878" width="17" style="35" customWidth="1"/>
    <col min="15879" max="15879" width="12" style="35" bestFit="1" customWidth="1"/>
    <col min="15880" max="15880" width="15.375" style="35" bestFit="1" customWidth="1"/>
    <col min="15881" max="15882" width="12.75" style="35" bestFit="1" customWidth="1"/>
    <col min="15883" max="16130" width="7.75" style="35"/>
    <col min="16131" max="16131" width="25.25" style="35" customWidth="1"/>
    <col min="16132" max="16132" width="18.625" style="35" customWidth="1"/>
    <col min="16133" max="16133" width="16.375" style="35" customWidth="1"/>
    <col min="16134" max="16134" width="17" style="35" customWidth="1"/>
    <col min="16135" max="16135" width="12" style="35" bestFit="1" customWidth="1"/>
    <col min="16136" max="16136" width="15.375" style="35" bestFit="1" customWidth="1"/>
    <col min="16137" max="16138" width="12.75" style="35" bestFit="1" customWidth="1"/>
    <col min="16139" max="16384" width="7.75" style="35"/>
  </cols>
  <sheetData>
    <row r="1" spans="1:8" ht="26.25" x14ac:dyDescent="0.4">
      <c r="A1" s="136" t="s">
        <v>0</v>
      </c>
      <c r="B1" s="136"/>
      <c r="C1" s="136"/>
      <c r="D1" s="136"/>
      <c r="E1" s="136"/>
      <c r="F1" s="136"/>
    </row>
    <row r="2" spans="1:8" ht="26.25" x14ac:dyDescent="0.4">
      <c r="A2" s="137" t="s">
        <v>36</v>
      </c>
      <c r="B2" s="137"/>
      <c r="C2" s="137"/>
      <c r="D2" s="137"/>
      <c r="E2" s="137"/>
      <c r="F2" s="137"/>
    </row>
    <row r="3" spans="1:8" ht="26.25" x14ac:dyDescent="0.4">
      <c r="A3" s="136" t="s">
        <v>69</v>
      </c>
      <c r="B3" s="136"/>
      <c r="C3" s="136"/>
      <c r="D3" s="136"/>
      <c r="E3" s="136"/>
      <c r="F3" s="136"/>
    </row>
    <row r="4" spans="1:8" x14ac:dyDescent="0.35">
      <c r="A4" s="36"/>
      <c r="B4" s="36"/>
      <c r="C4" s="37"/>
      <c r="D4" s="38"/>
      <c r="E4" s="37"/>
      <c r="F4" s="37"/>
    </row>
    <row r="5" spans="1:8" x14ac:dyDescent="0.35">
      <c r="A5" s="138" t="s">
        <v>37</v>
      </c>
      <c r="B5" s="138"/>
      <c r="C5" s="138"/>
      <c r="D5" s="138"/>
      <c r="E5" s="138"/>
      <c r="F5" s="138"/>
    </row>
    <row r="6" spans="1:8" x14ac:dyDescent="0.35">
      <c r="A6" s="35" t="s">
        <v>38</v>
      </c>
      <c r="E6" s="41">
        <f>92389-8435</f>
        <v>83954</v>
      </c>
    </row>
    <row r="7" spans="1:8" x14ac:dyDescent="0.35">
      <c r="A7" s="35" t="s">
        <v>39</v>
      </c>
      <c r="E7" s="70">
        <v>14341416.310000001</v>
      </c>
      <c r="F7" s="42"/>
    </row>
    <row r="8" spans="1:8" x14ac:dyDescent="0.35">
      <c r="A8" s="35" t="s">
        <v>40</v>
      </c>
      <c r="E8" s="43"/>
      <c r="F8" s="42"/>
    </row>
    <row r="9" spans="1:8" x14ac:dyDescent="0.35">
      <c r="B9" s="39" t="s">
        <v>41</v>
      </c>
      <c r="C9" s="39" t="s">
        <v>42</v>
      </c>
      <c r="D9" s="70">
        <v>14544753.49</v>
      </c>
      <c r="E9" s="39"/>
      <c r="F9" s="42"/>
      <c r="H9" s="44"/>
    </row>
    <row r="10" spans="1:8" x14ac:dyDescent="0.35">
      <c r="B10" s="39" t="s">
        <v>43</v>
      </c>
      <c r="C10" s="39" t="s">
        <v>42</v>
      </c>
      <c r="D10" s="70">
        <v>17833211.379999999</v>
      </c>
      <c r="E10" s="39"/>
      <c r="F10" s="42"/>
    </row>
    <row r="11" spans="1:8" x14ac:dyDescent="0.35">
      <c r="B11" s="39" t="s">
        <v>44</v>
      </c>
      <c r="C11" s="39" t="s">
        <v>42</v>
      </c>
      <c r="D11" s="70">
        <v>450663.13</v>
      </c>
      <c r="E11" s="43"/>
      <c r="F11" s="42"/>
    </row>
    <row r="12" spans="1:8" x14ac:dyDescent="0.35">
      <c r="B12" s="39" t="s">
        <v>44</v>
      </c>
      <c r="C12" s="39" t="s">
        <v>45</v>
      </c>
      <c r="D12" s="45">
        <v>20000</v>
      </c>
      <c r="E12" s="43">
        <f>SUM(D9:D12)</f>
        <v>32848627.999999996</v>
      </c>
      <c r="F12" s="42"/>
    </row>
    <row r="13" spans="1:8" x14ac:dyDescent="0.35">
      <c r="A13" s="35" t="s">
        <v>46</v>
      </c>
      <c r="B13" s="44"/>
      <c r="C13" s="46"/>
      <c r="E13" s="47">
        <v>776185.3</v>
      </c>
      <c r="F13" s="46"/>
    </row>
    <row r="14" spans="1:8" x14ac:dyDescent="0.35">
      <c r="B14" s="44"/>
      <c r="C14" s="46"/>
      <c r="E14" s="48"/>
      <c r="F14" s="46">
        <f>SUM(E6:E14)</f>
        <v>48050183.609999992</v>
      </c>
    </row>
    <row r="16" spans="1:8" x14ac:dyDescent="0.35">
      <c r="A16" s="138" t="s">
        <v>47</v>
      </c>
      <c r="B16" s="138"/>
      <c r="C16" s="138"/>
      <c r="D16" s="138"/>
      <c r="E16" s="138"/>
      <c r="F16" s="138"/>
    </row>
    <row r="17" spans="1:7" x14ac:dyDescent="0.35">
      <c r="A17" s="49" t="s">
        <v>48</v>
      </c>
      <c r="E17" s="50"/>
      <c r="F17" s="46"/>
    </row>
    <row r="18" spans="1:7" x14ac:dyDescent="0.35">
      <c r="A18" s="49" t="s">
        <v>49</v>
      </c>
      <c r="B18" s="49"/>
      <c r="C18" s="51"/>
      <c r="D18" s="47"/>
      <c r="E18" s="47">
        <v>436173.5</v>
      </c>
      <c r="F18" s="52"/>
    </row>
    <row r="19" spans="1:7" x14ac:dyDescent="0.35">
      <c r="A19" s="49" t="s">
        <v>50</v>
      </c>
      <c r="B19" s="49"/>
      <c r="C19" s="51"/>
      <c r="D19" s="47"/>
      <c r="E19" s="48">
        <v>74825.5</v>
      </c>
      <c r="F19" s="52">
        <f>+E19+E18</f>
        <v>510999</v>
      </c>
      <c r="G19" s="44"/>
    </row>
    <row r="20" spans="1:7" hidden="1" x14ac:dyDescent="0.35">
      <c r="A20" s="49" t="s">
        <v>51</v>
      </c>
      <c r="B20" s="49"/>
      <c r="C20" s="51"/>
      <c r="D20" s="53"/>
      <c r="E20" s="50"/>
      <c r="F20" s="52"/>
      <c r="G20" s="44"/>
    </row>
    <row r="21" spans="1:7" hidden="1" x14ac:dyDescent="0.35">
      <c r="A21" s="49" t="s">
        <v>52</v>
      </c>
      <c r="B21" s="49"/>
      <c r="C21" s="51"/>
      <c r="D21" s="53"/>
      <c r="E21" s="50"/>
      <c r="F21" s="54"/>
    </row>
    <row r="22" spans="1:7" hidden="1" x14ac:dyDescent="0.35">
      <c r="A22" s="49" t="s">
        <v>52</v>
      </c>
      <c r="B22" s="49"/>
      <c r="C22" s="51"/>
      <c r="D22" s="53"/>
      <c r="E22" s="50"/>
      <c r="F22" s="54"/>
    </row>
    <row r="23" spans="1:7" hidden="1" x14ac:dyDescent="0.35">
      <c r="A23" s="55" t="s">
        <v>53</v>
      </c>
      <c r="B23" s="49"/>
      <c r="C23" s="51"/>
      <c r="D23" s="53"/>
      <c r="E23" s="50"/>
      <c r="F23" s="52"/>
    </row>
    <row r="24" spans="1:7" hidden="1" x14ac:dyDescent="0.35">
      <c r="A24" s="35" t="s">
        <v>54</v>
      </c>
      <c r="D24" s="53"/>
      <c r="E24" s="50"/>
      <c r="F24" s="52"/>
    </row>
    <row r="25" spans="1:7" hidden="1" x14ac:dyDescent="0.35">
      <c r="A25" s="35" t="s">
        <v>55</v>
      </c>
      <c r="D25" s="53"/>
      <c r="E25" s="50"/>
      <c r="F25" s="52"/>
    </row>
    <row r="26" spans="1:7" hidden="1" x14ac:dyDescent="0.35">
      <c r="A26" s="35" t="s">
        <v>56</v>
      </c>
      <c r="D26" s="53"/>
      <c r="E26" s="50"/>
      <c r="F26" s="52"/>
    </row>
    <row r="27" spans="1:7" hidden="1" x14ac:dyDescent="0.35">
      <c r="A27" s="35" t="s">
        <v>57</v>
      </c>
      <c r="D27" s="53"/>
      <c r="E27" s="50"/>
      <c r="F27" s="52"/>
    </row>
    <row r="28" spans="1:7" hidden="1" x14ac:dyDescent="0.35">
      <c r="A28" s="35" t="s">
        <v>58</v>
      </c>
      <c r="D28" s="53"/>
      <c r="E28" s="50"/>
      <c r="F28" s="52"/>
    </row>
    <row r="29" spans="1:7" hidden="1" x14ac:dyDescent="0.35">
      <c r="A29" s="35" t="s">
        <v>59</v>
      </c>
      <c r="D29" s="53"/>
      <c r="E29" s="50"/>
      <c r="F29" s="52"/>
    </row>
    <row r="30" spans="1:7" hidden="1" x14ac:dyDescent="0.35">
      <c r="A30" s="35" t="s">
        <v>60</v>
      </c>
      <c r="D30" s="53"/>
      <c r="E30" s="50"/>
      <c r="F30" s="52"/>
    </row>
    <row r="31" spans="1:7" hidden="1" x14ac:dyDescent="0.35">
      <c r="A31" s="35" t="s">
        <v>61</v>
      </c>
      <c r="D31" s="53"/>
      <c r="E31" s="50"/>
      <c r="F31" s="52"/>
    </row>
    <row r="32" spans="1:7" hidden="1" x14ac:dyDescent="0.35">
      <c r="A32" s="35" t="s">
        <v>62</v>
      </c>
      <c r="D32" s="53"/>
      <c r="E32" s="50"/>
      <c r="F32" s="52"/>
    </row>
    <row r="33" spans="1:10" hidden="1" x14ac:dyDescent="0.35">
      <c r="A33" s="35" t="s">
        <v>63</v>
      </c>
      <c r="D33" s="53"/>
      <c r="E33" s="50"/>
      <c r="J33" s="44"/>
    </row>
    <row r="34" spans="1:10" hidden="1" x14ac:dyDescent="0.35">
      <c r="A34" s="35" t="s">
        <v>64</v>
      </c>
      <c r="D34" s="53"/>
      <c r="E34" s="56"/>
      <c r="F34" s="46"/>
      <c r="J34" s="44"/>
    </row>
    <row r="35" spans="1:10" ht="24" thickBot="1" x14ac:dyDescent="0.4">
      <c r="A35" s="57" t="s">
        <v>65</v>
      </c>
      <c r="B35" s="57"/>
      <c r="C35" s="58"/>
      <c r="D35" s="59"/>
      <c r="F35" s="60">
        <f>+F14-F19</f>
        <v>47539184.609999992</v>
      </c>
      <c r="H35" s="44"/>
      <c r="I35" s="61"/>
    </row>
    <row r="36" spans="1:10" ht="24" hidden="1" thickTop="1" x14ac:dyDescent="0.35">
      <c r="A36" s="62" t="s">
        <v>66</v>
      </c>
      <c r="E36" s="63"/>
      <c r="F36" s="64"/>
    </row>
    <row r="37" spans="1:10" ht="24.75" hidden="1" thickTop="1" thickBot="1" x14ac:dyDescent="0.4">
      <c r="A37" s="65" t="s">
        <v>67</v>
      </c>
      <c r="B37" s="65"/>
      <c r="C37" s="66"/>
      <c r="D37" s="67"/>
      <c r="F37" s="68">
        <f>+F35-F36</f>
        <v>47539184.609999992</v>
      </c>
    </row>
    <row r="38" spans="1:10" ht="24" thickTop="1" x14ac:dyDescent="0.35"/>
    <row r="39" spans="1:10" x14ac:dyDescent="0.35">
      <c r="E39" s="139"/>
      <c r="F39" s="139"/>
    </row>
    <row r="40" spans="1:10" x14ac:dyDescent="0.35">
      <c r="E40" s="69"/>
      <c r="F40" s="69"/>
    </row>
    <row r="42" spans="1:10" x14ac:dyDescent="0.35">
      <c r="E42" s="135"/>
      <c r="F42" s="135"/>
    </row>
    <row r="43" spans="1:10" x14ac:dyDescent="0.35">
      <c r="E43" s="135"/>
      <c r="F43" s="135"/>
    </row>
  </sheetData>
  <mergeCells count="8">
    <mergeCell ref="E42:F42"/>
    <mergeCell ref="E43:F43"/>
    <mergeCell ref="A1:F1"/>
    <mergeCell ref="A2:F2"/>
    <mergeCell ref="A3:F3"/>
    <mergeCell ref="A5:F5"/>
    <mergeCell ref="A16:F16"/>
    <mergeCell ref="E39:F39"/>
  </mergeCells>
  <pageMargins left="0.75" right="0.2" top="1" bottom="0.6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แผ่นงาน</vt:lpstr>
      </vt:variant>
      <vt:variant>
        <vt:i4>8</vt:i4>
      </vt:variant>
      <vt:variant>
        <vt:lpstr>แผนภูมิ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บริหาร พค 61</vt:lpstr>
      <vt:lpstr>บริหาร1พค61</vt:lpstr>
      <vt:lpstr>ข้อมูล</vt:lpstr>
      <vt:lpstr>พค61</vt:lpstr>
      <vt:lpstr>คงเหลือ พค 61</vt:lpstr>
      <vt:lpstr>Sheet1</vt:lpstr>
      <vt:lpstr>Sheet2</vt:lpstr>
      <vt:lpstr>Sheet3</vt:lpstr>
      <vt:lpstr>กราฟเส้น</vt:lpstr>
      <vt:lpstr>ข้อมูล!Print_Area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2018-07-11T01:38:45Z</dcterms:modified>
</cp:coreProperties>
</file>